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98D493AB-2487-49E9-911D-EF29EB949B6D}" xr6:coauthVersionLast="47" xr6:coauthVersionMax="47" xr10:uidLastSave="{00000000-0000-0000-0000-000000000000}"/>
  <bookViews>
    <workbookView xWindow="28680" yWindow="-120" windowWidth="29040" windowHeight="15840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Market Share" sheetId="19" r:id="rId9"/>
    <sheet name="Ops - PAX activity" sheetId="17" r:id="rId10"/>
    <sheet name="Intl Detail" sheetId="1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'Annual Summary'!$A$1:$F$36</definedName>
    <definedName name="_xlnm.Print_Area" localSheetId="6">Cargo!#REF!</definedName>
    <definedName name="_xlnm.Print_Area" localSheetId="8">'Cargo Market Share'!$A$1:$I$28</definedName>
    <definedName name="_xlnm.Print_Area" localSheetId="1">'Major Airline Stats'!$A$1:$K$50</definedName>
    <definedName name="_xlnm.Print_Area" localSheetId="9">'Ops - PAX activity'!$A$1:$N$62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7" l="1"/>
  <c r="B16" i="7"/>
  <c r="D16" i="3"/>
  <c r="D15" i="3"/>
  <c r="E10" i="3"/>
  <c r="E9" i="3"/>
  <c r="C16" i="3"/>
  <c r="C15" i="3"/>
  <c r="C10" i="3"/>
  <c r="C9" i="3"/>
  <c r="C10" i="4" l="1"/>
  <c r="C9" i="4"/>
  <c r="H10" i="2"/>
  <c r="H9" i="2"/>
  <c r="E10" i="2"/>
  <c r="B10" i="2"/>
  <c r="D10" i="2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R57" i="17"/>
  <c r="K57" i="17"/>
  <c r="D57" i="17"/>
  <c r="R56" i="17"/>
  <c r="K56" i="17"/>
  <c r="D56" i="17"/>
  <c r="R55" i="17"/>
  <c r="K55" i="17"/>
  <c r="D55" i="17"/>
  <c r="R54" i="17"/>
  <c r="K54" i="17"/>
  <c r="D54" i="17"/>
  <c r="R53" i="17"/>
  <c r="K53" i="17"/>
  <c r="D53" i="17"/>
  <c r="R50" i="17"/>
  <c r="K50" i="17"/>
  <c r="D50" i="17"/>
  <c r="R48" i="17"/>
  <c r="K48" i="17"/>
  <c r="D48" i="17"/>
  <c r="R46" i="17"/>
  <c r="K46" i="17"/>
  <c r="D46" i="17"/>
  <c r="R44" i="17"/>
  <c r="K44" i="17"/>
  <c r="D44" i="17"/>
  <c r="R42" i="17"/>
  <c r="K42" i="17"/>
  <c r="D42" i="17"/>
  <c r="R40" i="17"/>
  <c r="K40" i="17"/>
  <c r="D40" i="17"/>
  <c r="R38" i="17"/>
  <c r="K38" i="17"/>
  <c r="D38" i="17"/>
  <c r="R36" i="17"/>
  <c r="K36" i="17"/>
  <c r="D36" i="17"/>
  <c r="R34" i="17"/>
  <c r="K34" i="17"/>
  <c r="D34" i="17"/>
  <c r="R33" i="17"/>
  <c r="K33" i="17"/>
  <c r="D33" i="17"/>
  <c r="R32" i="17"/>
  <c r="K32" i="17"/>
  <c r="D32" i="17"/>
  <c r="R29" i="17"/>
  <c r="K29" i="17"/>
  <c r="D29" i="17"/>
  <c r="R27" i="17"/>
  <c r="K27" i="17"/>
  <c r="D27" i="17"/>
  <c r="R25" i="17"/>
  <c r="K25" i="17"/>
  <c r="D25" i="17"/>
  <c r="R24" i="17"/>
  <c r="K24" i="17"/>
  <c r="D24" i="17"/>
  <c r="R23" i="17"/>
  <c r="K23" i="17"/>
  <c r="D23" i="17"/>
  <c r="R22" i="17"/>
  <c r="K22" i="17"/>
  <c r="D22" i="17"/>
  <c r="R21" i="17"/>
  <c r="K21" i="17"/>
  <c r="D21" i="17"/>
  <c r="R20" i="17"/>
  <c r="K20" i="17"/>
  <c r="D20" i="17"/>
  <c r="R17" i="17"/>
  <c r="K17" i="17"/>
  <c r="D17" i="17"/>
  <c r="R16" i="17"/>
  <c r="K16" i="17"/>
  <c r="D16" i="17"/>
  <c r="R15" i="17"/>
  <c r="K15" i="17"/>
  <c r="D15" i="17"/>
  <c r="R14" i="17"/>
  <c r="K14" i="17"/>
  <c r="D14" i="17"/>
  <c r="R11" i="17"/>
  <c r="K11" i="17"/>
  <c r="D11" i="17"/>
  <c r="R9" i="17"/>
  <c r="K9" i="17"/>
  <c r="D9" i="17"/>
  <c r="R7" i="17"/>
  <c r="K7" i="17"/>
  <c r="D7" i="17"/>
  <c r="R4" i="17"/>
  <c r="K4" i="17"/>
  <c r="D4" i="17"/>
  <c r="Q57" i="17"/>
  <c r="J57" i="17"/>
  <c r="C57" i="17"/>
  <c r="Q56" i="17"/>
  <c r="J56" i="17"/>
  <c r="C56" i="17"/>
  <c r="Q55" i="17"/>
  <c r="J55" i="17"/>
  <c r="C55" i="17"/>
  <c r="Q54" i="17"/>
  <c r="J54" i="17"/>
  <c r="C54" i="17"/>
  <c r="Q53" i="17"/>
  <c r="J53" i="17"/>
  <c r="C53" i="17"/>
  <c r="Q50" i="17"/>
  <c r="J50" i="17"/>
  <c r="C50" i="17"/>
  <c r="Q48" i="17"/>
  <c r="J48" i="17"/>
  <c r="C48" i="17"/>
  <c r="Q46" i="17"/>
  <c r="J46" i="17"/>
  <c r="C46" i="17"/>
  <c r="Q44" i="17"/>
  <c r="J44" i="17"/>
  <c r="C44" i="17"/>
  <c r="Q42" i="17"/>
  <c r="J42" i="17"/>
  <c r="C42" i="17"/>
  <c r="Q40" i="17"/>
  <c r="J40" i="17"/>
  <c r="C40" i="17"/>
  <c r="Q38" i="17"/>
  <c r="J38" i="17"/>
  <c r="C38" i="17"/>
  <c r="Q36" i="17"/>
  <c r="J36" i="17"/>
  <c r="C36" i="17"/>
  <c r="Q34" i="17"/>
  <c r="J34" i="17"/>
  <c r="C34" i="17"/>
  <c r="Q33" i="17"/>
  <c r="J33" i="17"/>
  <c r="C33" i="17"/>
  <c r="Q32" i="17"/>
  <c r="J32" i="17"/>
  <c r="C32" i="17"/>
  <c r="Q29" i="17"/>
  <c r="J29" i="17"/>
  <c r="C29" i="17"/>
  <c r="Q27" i="17"/>
  <c r="J27" i="17"/>
  <c r="C27" i="17"/>
  <c r="Q25" i="17"/>
  <c r="J25" i="17"/>
  <c r="C25" i="17"/>
  <c r="Q24" i="17"/>
  <c r="J24" i="17"/>
  <c r="C24" i="17"/>
  <c r="Q23" i="17"/>
  <c r="J23" i="17"/>
  <c r="C23" i="17"/>
  <c r="Q22" i="17"/>
  <c r="J22" i="17"/>
  <c r="C22" i="17"/>
  <c r="Q21" i="17"/>
  <c r="J21" i="17"/>
  <c r="C21" i="17"/>
  <c r="Q20" i="17"/>
  <c r="J20" i="17"/>
  <c r="C20" i="17"/>
  <c r="Q17" i="17"/>
  <c r="J17" i="17"/>
  <c r="C17" i="17"/>
  <c r="Q16" i="17"/>
  <c r="J16" i="17"/>
  <c r="C16" i="17"/>
  <c r="Q15" i="17"/>
  <c r="J15" i="17"/>
  <c r="C15" i="17"/>
  <c r="Q14" i="17"/>
  <c r="J14" i="17"/>
  <c r="C14" i="17"/>
  <c r="Q11" i="17"/>
  <c r="J11" i="17"/>
  <c r="C11" i="17"/>
  <c r="Q9" i="17"/>
  <c r="J9" i="17"/>
  <c r="C9" i="17"/>
  <c r="Q7" i="17"/>
  <c r="J7" i="17"/>
  <c r="C7" i="17"/>
  <c r="Q4" i="17"/>
  <c r="J4" i="17"/>
  <c r="C4" i="17"/>
  <c r="K16" i="19"/>
  <c r="J16" i="19"/>
  <c r="D16" i="19"/>
  <c r="C16" i="19"/>
  <c r="K31" i="19"/>
  <c r="D31" i="19"/>
  <c r="D29" i="19"/>
  <c r="K28" i="19"/>
  <c r="D28" i="19"/>
  <c r="K24" i="19"/>
  <c r="D24" i="19"/>
  <c r="K23" i="19"/>
  <c r="D23" i="19"/>
  <c r="K22" i="19"/>
  <c r="D22" i="19"/>
  <c r="K21" i="19"/>
  <c r="D21" i="19"/>
  <c r="K18" i="19"/>
  <c r="D18" i="19"/>
  <c r="K17" i="19"/>
  <c r="D17" i="19"/>
  <c r="K15" i="19"/>
  <c r="D15" i="19"/>
  <c r="K14" i="19"/>
  <c r="D14" i="19"/>
  <c r="K13" i="19"/>
  <c r="D13" i="19"/>
  <c r="K12" i="19"/>
  <c r="D12" i="19"/>
  <c r="K11" i="19"/>
  <c r="D11" i="19"/>
  <c r="K10" i="19"/>
  <c r="D10" i="19"/>
  <c r="K7" i="19"/>
  <c r="D7" i="19"/>
  <c r="K6" i="19"/>
  <c r="D6" i="19"/>
  <c r="J31" i="19"/>
  <c r="C31" i="19"/>
  <c r="C29" i="19"/>
  <c r="J28" i="19"/>
  <c r="C28" i="19"/>
  <c r="J24" i="19"/>
  <c r="C24" i="19"/>
  <c r="J23" i="19"/>
  <c r="C23" i="19"/>
  <c r="J22" i="19"/>
  <c r="C22" i="19"/>
  <c r="J21" i="19"/>
  <c r="C21" i="19"/>
  <c r="J18" i="19"/>
  <c r="C18" i="19"/>
  <c r="J17" i="19"/>
  <c r="C17" i="19"/>
  <c r="J15" i="19"/>
  <c r="C15" i="19"/>
  <c r="J14" i="19"/>
  <c r="C14" i="19"/>
  <c r="J13" i="19"/>
  <c r="C13" i="19"/>
  <c r="J12" i="19"/>
  <c r="C12" i="19"/>
  <c r="J11" i="19"/>
  <c r="C11" i="19"/>
  <c r="J10" i="19"/>
  <c r="C10" i="19"/>
  <c r="J7" i="19"/>
  <c r="C7" i="19"/>
  <c r="J6" i="19"/>
  <c r="C6" i="19"/>
  <c r="G16" i="5"/>
  <c r="G15" i="5"/>
  <c r="G11" i="5"/>
  <c r="G10" i="5"/>
  <c r="G6" i="5"/>
  <c r="G5" i="5"/>
  <c r="O29" i="7"/>
  <c r="O30" i="7"/>
  <c r="O31" i="7"/>
  <c r="O32" i="7"/>
  <c r="O33" i="7"/>
  <c r="O34" i="7"/>
  <c r="O35" i="7"/>
  <c r="O36" i="7"/>
  <c r="O37" i="7"/>
  <c r="O38" i="7"/>
  <c r="O39" i="7"/>
  <c r="O28" i="7"/>
  <c r="A24" i="7"/>
  <c r="C17" i="7"/>
  <c r="C16" i="7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H27" i="8"/>
  <c r="H26" i="8"/>
  <c r="H22" i="8"/>
  <c r="H21" i="8"/>
  <c r="H17" i="8"/>
  <c r="H16" i="8"/>
  <c r="H5" i="8"/>
  <c r="H4" i="8"/>
  <c r="H10" i="8"/>
  <c r="R27" i="8"/>
  <c r="Q27" i="8"/>
  <c r="P27" i="8"/>
  <c r="O27" i="8"/>
  <c r="N27" i="8"/>
  <c r="M27" i="8"/>
  <c r="L27" i="8"/>
  <c r="K27" i="8"/>
  <c r="J27" i="8"/>
  <c r="I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G4" i="8"/>
  <c r="F4" i="8"/>
  <c r="E4" i="8"/>
  <c r="D4" i="8"/>
  <c r="C4" i="8"/>
  <c r="B4" i="8"/>
  <c r="F39" i="15"/>
  <c r="E39" i="15"/>
  <c r="D39" i="15"/>
  <c r="C39" i="15"/>
  <c r="B39" i="15"/>
  <c r="F38" i="15"/>
  <c r="E38" i="15"/>
  <c r="D38" i="15"/>
  <c r="C38" i="15"/>
  <c r="B38" i="15"/>
  <c r="F34" i="15"/>
  <c r="E34" i="15"/>
  <c r="D34" i="15"/>
  <c r="C34" i="15"/>
  <c r="B34" i="15"/>
  <c r="F33" i="15"/>
  <c r="E33" i="15"/>
  <c r="D33" i="15"/>
  <c r="C33" i="15"/>
  <c r="B33" i="15"/>
  <c r="F29" i="15"/>
  <c r="E29" i="15"/>
  <c r="D29" i="15"/>
  <c r="C29" i="15"/>
  <c r="B29" i="15"/>
  <c r="F28" i="15"/>
  <c r="E28" i="15"/>
  <c r="D28" i="15"/>
  <c r="C28" i="15"/>
  <c r="B28" i="15"/>
  <c r="F20" i="15"/>
  <c r="E20" i="15"/>
  <c r="D20" i="15"/>
  <c r="C20" i="15"/>
  <c r="B20" i="15"/>
  <c r="F19" i="15"/>
  <c r="E19" i="15"/>
  <c r="D19" i="15"/>
  <c r="C19" i="15"/>
  <c r="B19" i="15"/>
  <c r="F16" i="15"/>
  <c r="E16" i="15"/>
  <c r="D16" i="15"/>
  <c r="C16" i="15"/>
  <c r="B16" i="15"/>
  <c r="F15" i="15"/>
  <c r="E15" i="15"/>
  <c r="D15" i="15"/>
  <c r="C15" i="15"/>
  <c r="B15" i="15"/>
  <c r="F10" i="15"/>
  <c r="E10" i="15"/>
  <c r="D10" i="15"/>
  <c r="C10" i="15"/>
  <c r="B10" i="15"/>
  <c r="F9" i="15"/>
  <c r="E9" i="15"/>
  <c r="D9" i="15"/>
  <c r="C9" i="15"/>
  <c r="B9" i="15"/>
  <c r="F5" i="15"/>
  <c r="E5" i="15"/>
  <c r="D5" i="15"/>
  <c r="C5" i="15"/>
  <c r="B5" i="15"/>
  <c r="F4" i="15"/>
  <c r="E4" i="15"/>
  <c r="D4" i="15"/>
  <c r="C4" i="15"/>
  <c r="B4" i="15"/>
  <c r="I49" i="4"/>
  <c r="B49" i="4"/>
  <c r="I48" i="4"/>
  <c r="B48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0" i="4"/>
  <c r="I10" i="4"/>
  <c r="H10" i="4"/>
  <c r="G10" i="4"/>
  <c r="F10" i="4"/>
  <c r="E10" i="4"/>
  <c r="D10" i="4"/>
  <c r="B10" i="4"/>
  <c r="J9" i="4"/>
  <c r="I9" i="4"/>
  <c r="H9" i="4"/>
  <c r="G9" i="4"/>
  <c r="F9" i="4"/>
  <c r="E9" i="4"/>
  <c r="D9" i="4"/>
  <c r="B9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6" i="3"/>
  <c r="G16" i="3"/>
  <c r="F16" i="3"/>
  <c r="E16" i="3"/>
  <c r="B16" i="3"/>
  <c r="H15" i="3"/>
  <c r="G15" i="3"/>
  <c r="F15" i="3"/>
  <c r="E15" i="3"/>
  <c r="B15" i="3"/>
  <c r="H10" i="3"/>
  <c r="G10" i="3"/>
  <c r="F10" i="3"/>
  <c r="D10" i="3"/>
  <c r="C11" i="3"/>
  <c r="B10" i="3"/>
  <c r="H9" i="3"/>
  <c r="G9" i="3"/>
  <c r="F9" i="3"/>
  <c r="D9" i="3"/>
  <c r="B9" i="3"/>
  <c r="H5" i="3"/>
  <c r="G5" i="3"/>
  <c r="F5" i="3"/>
  <c r="E5" i="3"/>
  <c r="D5" i="3"/>
  <c r="C5" i="3"/>
  <c r="B5" i="3"/>
  <c r="H4" i="3"/>
  <c r="G4" i="3"/>
  <c r="F4" i="3"/>
  <c r="E4" i="3"/>
  <c r="D4" i="3"/>
  <c r="C4" i="3"/>
  <c r="B4" i="3"/>
  <c r="H49" i="2"/>
  <c r="F49" i="2"/>
  <c r="E49" i="2"/>
  <c r="H48" i="2"/>
  <c r="F48" i="2"/>
  <c r="E48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G10" i="2"/>
  <c r="F10" i="2"/>
  <c r="C10" i="2"/>
  <c r="I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D4" i="2"/>
  <c r="C4" i="2"/>
  <c r="B4" i="2"/>
  <c r="C21" i="1"/>
  <c r="B21" i="1"/>
  <c r="C20" i="1"/>
  <c r="B20" i="1"/>
  <c r="H28" i="8" l="1"/>
  <c r="E16" i="19"/>
  <c r="C35" i="3"/>
  <c r="H11" i="2"/>
  <c r="H18" i="8"/>
  <c r="H23" i="8"/>
  <c r="S4" i="8"/>
  <c r="S5" i="8"/>
  <c r="F11" i="2"/>
  <c r="H32" i="8"/>
  <c r="H6" i="8"/>
  <c r="H12" i="8" s="1"/>
  <c r="E4" i="2"/>
  <c r="J9" i="19"/>
  <c r="L16" i="19"/>
  <c r="H31" i="8"/>
  <c r="C21" i="3"/>
  <c r="C40" i="3"/>
  <c r="C6" i="3"/>
  <c r="C30" i="3"/>
  <c r="C17" i="3"/>
  <c r="C44" i="3"/>
  <c r="C43" i="3"/>
  <c r="H33" i="8" l="1"/>
  <c r="C45" i="3"/>
  <c r="C23" i="3"/>
  <c r="F17" i="7" l="1"/>
  <c r="F16" i="7"/>
  <c r="D16" i="7"/>
  <c r="D17" i="7" l="1"/>
  <c r="D33" i="1" l="1"/>
  <c r="D32" i="1"/>
  <c r="E28" i="1"/>
  <c r="E27" i="1"/>
  <c r="E21" i="1"/>
  <c r="E20" i="1"/>
  <c r="E19" i="1"/>
  <c r="E18" i="1"/>
  <c r="E17" i="1"/>
  <c r="E16" i="1"/>
  <c r="E10" i="1"/>
  <c r="E7" i="1"/>
  <c r="E6" i="1"/>
  <c r="E5" i="1"/>
  <c r="K11" i="18"/>
  <c r="K6" i="18"/>
  <c r="K18" i="18" l="1"/>
  <c r="L13" i="19" l="1"/>
  <c r="E13" i="19"/>
  <c r="E10" i="8" l="1"/>
  <c r="D10" i="8"/>
  <c r="C40" i="2" l="1"/>
  <c r="C17" i="2"/>
  <c r="D40" i="15"/>
  <c r="L17" i="17"/>
  <c r="C11" i="2"/>
  <c r="C35" i="2"/>
  <c r="S17" i="17"/>
  <c r="E21" i="15"/>
  <c r="D11" i="2"/>
  <c r="C6" i="2"/>
  <c r="C44" i="2"/>
  <c r="D28" i="8"/>
  <c r="D6" i="15"/>
  <c r="D11" i="15"/>
  <c r="D35" i="15"/>
  <c r="E6" i="8"/>
  <c r="E12" i="8" s="1"/>
  <c r="E11" i="15"/>
  <c r="D6" i="2"/>
  <c r="D30" i="2"/>
  <c r="E23" i="8"/>
  <c r="D35" i="2"/>
  <c r="D44" i="15"/>
  <c r="D6" i="8"/>
  <c r="D12" i="8" s="1"/>
  <c r="D17" i="15"/>
  <c r="D21" i="2"/>
  <c r="D44" i="2"/>
  <c r="E32" i="8"/>
  <c r="D18" i="8"/>
  <c r="E28" i="8"/>
  <c r="C21" i="2"/>
  <c r="D21" i="15"/>
  <c r="E18" i="8"/>
  <c r="C30" i="2"/>
  <c r="E17" i="17"/>
  <c r="D30" i="15"/>
  <c r="D17" i="2"/>
  <c r="D40" i="2"/>
  <c r="E35" i="15"/>
  <c r="D43" i="15"/>
  <c r="E31" i="8"/>
  <c r="D32" i="8"/>
  <c r="D23" i="8"/>
  <c r="D31" i="8"/>
  <c r="D43" i="2"/>
  <c r="E17" i="15"/>
  <c r="E43" i="15"/>
  <c r="E6" i="15"/>
  <c r="E30" i="15"/>
  <c r="E40" i="15"/>
  <c r="E44" i="15"/>
  <c r="C43" i="2"/>
  <c r="D45" i="15" l="1"/>
  <c r="C23" i="2"/>
  <c r="C45" i="2"/>
  <c r="E23" i="15"/>
  <c r="D45" i="2"/>
  <c r="D23" i="2"/>
  <c r="E33" i="8"/>
  <c r="D23" i="15"/>
  <c r="D33" i="8"/>
  <c r="E45" i="15"/>
  <c r="O5" i="18" l="1"/>
  <c r="G28" i="15"/>
  <c r="G34" i="15"/>
  <c r="S17" i="8"/>
  <c r="G39" i="15"/>
  <c r="S22" i="8"/>
  <c r="I4" i="3"/>
  <c r="I28" i="3"/>
  <c r="G33" i="15"/>
  <c r="S16" i="8"/>
  <c r="I29" i="3"/>
  <c r="I33" i="3"/>
  <c r="G38" i="15"/>
  <c r="S21" i="8"/>
  <c r="I34" i="3"/>
  <c r="G29" i="15"/>
  <c r="S36" i="17" l="1"/>
  <c r="L36" i="17" l="1"/>
  <c r="E36" i="17"/>
  <c r="D6" i="17" l="1"/>
  <c r="D61" i="17" s="1"/>
  <c r="D13" i="17"/>
  <c r="D31" i="17"/>
  <c r="R13" i="17"/>
  <c r="K13" i="17"/>
  <c r="K52" i="17"/>
  <c r="R19" i="17"/>
  <c r="R52" i="17"/>
  <c r="D19" i="17"/>
  <c r="D52" i="17"/>
  <c r="K6" i="17"/>
  <c r="K61" i="17" s="1"/>
  <c r="K19" i="17"/>
  <c r="K31" i="17"/>
  <c r="R6" i="17"/>
  <c r="R61" i="17" s="1"/>
  <c r="R31" i="17"/>
  <c r="S57" i="17"/>
  <c r="S56" i="17"/>
  <c r="S55" i="17"/>
  <c r="S48" i="17"/>
  <c r="S32" i="17"/>
  <c r="S29" i="17"/>
  <c r="S25" i="17"/>
  <c r="S23" i="17"/>
  <c r="S21" i="17"/>
  <c r="Q13" i="17"/>
  <c r="S14" i="17"/>
  <c r="S9" i="17"/>
  <c r="S7" i="17"/>
  <c r="R62" i="17" l="1"/>
  <c r="K62" i="17"/>
  <c r="D62" i="17"/>
  <c r="G17" i="17" s="1"/>
  <c r="Q19" i="17"/>
  <c r="S42" i="17"/>
  <c r="Q6" i="17"/>
  <c r="Q61" i="17" s="1"/>
  <c r="S16" i="17"/>
  <c r="S34" i="17"/>
  <c r="S24" i="17"/>
  <c r="S50" i="17"/>
  <c r="S33" i="17"/>
  <c r="Q52" i="17"/>
  <c r="S13" i="17"/>
  <c r="S54" i="17"/>
  <c r="S15" i="17"/>
  <c r="S27" i="17"/>
  <c r="Q31" i="17"/>
  <c r="S46" i="17"/>
  <c r="S22" i="17"/>
  <c r="S40" i="17"/>
  <c r="S20" i="17"/>
  <c r="S38" i="17"/>
  <c r="S53" i="17"/>
  <c r="S4" i="17"/>
  <c r="S11" i="17"/>
  <c r="S44" i="17"/>
  <c r="C5" i="19"/>
  <c r="J5" i="19"/>
  <c r="C20" i="19"/>
  <c r="C9" i="19"/>
  <c r="C27" i="19"/>
  <c r="S6" i="17" l="1"/>
  <c r="Q62" i="17"/>
  <c r="S61" i="17"/>
  <c r="S19" i="17"/>
  <c r="S52" i="17"/>
  <c r="U36" i="17"/>
  <c r="S31" i="17"/>
  <c r="C35" i="19"/>
  <c r="D27" i="19"/>
  <c r="K27" i="19"/>
  <c r="E28" i="19"/>
  <c r="E22" i="19"/>
  <c r="E21" i="19"/>
  <c r="D20" i="19"/>
  <c r="E17" i="19"/>
  <c r="E15" i="19"/>
  <c r="E11" i="19"/>
  <c r="D9" i="19"/>
  <c r="E10" i="19"/>
  <c r="L7" i="19"/>
  <c r="E7" i="19"/>
  <c r="K5" i="19"/>
  <c r="D5" i="19"/>
  <c r="F13" i="19" l="1"/>
  <c r="F16" i="19"/>
  <c r="F27" i="19"/>
  <c r="T17" i="17"/>
  <c r="U17" i="17"/>
  <c r="T19" i="17"/>
  <c r="T36" i="17"/>
  <c r="T6" i="17"/>
  <c r="T31" i="17"/>
  <c r="Q60" i="17"/>
  <c r="T52" i="17"/>
  <c r="R60" i="17"/>
  <c r="U44" i="17"/>
  <c r="U4" i="17"/>
  <c r="U48" i="17"/>
  <c r="U40" i="17"/>
  <c r="U27" i="17"/>
  <c r="U9" i="17"/>
  <c r="U19" i="17"/>
  <c r="U52" i="17"/>
  <c r="U13" i="17"/>
  <c r="U42" i="17"/>
  <c r="U50" i="17"/>
  <c r="U11" i="17"/>
  <c r="U29" i="17"/>
  <c r="U38" i="17"/>
  <c r="U46" i="17"/>
  <c r="U31" i="17"/>
  <c r="U6" i="17"/>
  <c r="T46" i="17"/>
  <c r="T48" i="17"/>
  <c r="T40" i="17"/>
  <c r="T38" i="17"/>
  <c r="T50" i="17"/>
  <c r="T44" i="17"/>
  <c r="T42" i="17"/>
  <c r="T11" i="17"/>
  <c r="T29" i="17"/>
  <c r="T4" i="17"/>
  <c r="T9" i="17"/>
  <c r="T27" i="17"/>
  <c r="T13" i="17"/>
  <c r="S62" i="17"/>
  <c r="L28" i="19"/>
  <c r="L6" i="19"/>
  <c r="D35" i="19"/>
  <c r="L11" i="19"/>
  <c r="L17" i="19"/>
  <c r="E5" i="19"/>
  <c r="L18" i="19"/>
  <c r="L22" i="19"/>
  <c r="L21" i="19"/>
  <c r="J20" i="19"/>
  <c r="L12" i="19"/>
  <c r="L5" i="19"/>
  <c r="E12" i="19"/>
  <c r="L23" i="19"/>
  <c r="E27" i="19"/>
  <c r="E14" i="19"/>
  <c r="L15" i="19"/>
  <c r="E6" i="19"/>
  <c r="E24" i="19"/>
  <c r="E20" i="19"/>
  <c r="E18" i="19"/>
  <c r="L10" i="19"/>
  <c r="L14" i="19"/>
  <c r="E23" i="19"/>
  <c r="L24" i="19"/>
  <c r="E29" i="19"/>
  <c r="K9" i="19"/>
  <c r="L31" i="19"/>
  <c r="K20" i="19"/>
  <c r="E31" i="19"/>
  <c r="E9" i="19"/>
  <c r="J27" i="19"/>
  <c r="G13" i="19" l="1"/>
  <c r="G16" i="19"/>
  <c r="S60" i="17"/>
  <c r="K35" i="19"/>
  <c r="N16" i="19" s="1"/>
  <c r="L20" i="19"/>
  <c r="G7" i="19"/>
  <c r="G21" i="19"/>
  <c r="G14" i="19"/>
  <c r="G17" i="19"/>
  <c r="G31" i="19"/>
  <c r="G10" i="19"/>
  <c r="G28" i="19"/>
  <c r="G22" i="19"/>
  <c r="G15" i="19"/>
  <c r="G6" i="19"/>
  <c r="G24" i="19"/>
  <c r="G11" i="19"/>
  <c r="G29" i="19"/>
  <c r="G23" i="19"/>
  <c r="G12" i="19"/>
  <c r="G18" i="19"/>
  <c r="G27" i="19"/>
  <c r="G5" i="19"/>
  <c r="G9" i="19"/>
  <c r="G20" i="19"/>
  <c r="J35" i="19"/>
  <c r="M16" i="19" s="1"/>
  <c r="L9" i="19"/>
  <c r="L27" i="19"/>
  <c r="S9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M6" i="19" l="1"/>
  <c r="M13" i="19"/>
  <c r="N24" i="19"/>
  <c r="N13" i="19"/>
  <c r="M28" i="8"/>
  <c r="Q18" i="8"/>
  <c r="O23" i="8"/>
  <c r="N6" i="19"/>
  <c r="N5" i="19"/>
  <c r="N15" i="19"/>
  <c r="N22" i="19"/>
  <c r="N21" i="19"/>
  <c r="N14" i="19"/>
  <c r="B18" i="8"/>
  <c r="N18" i="8"/>
  <c r="L23" i="8"/>
  <c r="J28" i="8"/>
  <c r="R28" i="8"/>
  <c r="K18" i="8"/>
  <c r="I23" i="8"/>
  <c r="Q23" i="8"/>
  <c r="O28" i="8"/>
  <c r="N28" i="19"/>
  <c r="N23" i="19"/>
  <c r="K6" i="8"/>
  <c r="K12" i="8" s="1"/>
  <c r="L31" i="8"/>
  <c r="C32" i="8"/>
  <c r="N11" i="19"/>
  <c r="N12" i="19"/>
  <c r="N20" i="19"/>
  <c r="N31" i="19"/>
  <c r="N7" i="19"/>
  <c r="N9" i="19"/>
  <c r="N10" i="19"/>
  <c r="N18" i="19"/>
  <c r="N27" i="19"/>
  <c r="N17" i="19"/>
  <c r="C6" i="8"/>
  <c r="C12" i="8" s="1"/>
  <c r="K28" i="8"/>
  <c r="M6" i="8"/>
  <c r="M12" i="8" s="1"/>
  <c r="Q6" i="8"/>
  <c r="Q12" i="8" s="1"/>
  <c r="G31" i="8"/>
  <c r="M18" i="8"/>
  <c r="K23" i="8"/>
  <c r="D5" i="5"/>
  <c r="O18" i="8"/>
  <c r="R18" i="8"/>
  <c r="M23" i="8"/>
  <c r="P32" i="8"/>
  <c r="S27" i="8"/>
  <c r="D16" i="5" s="1"/>
  <c r="D10" i="5"/>
  <c r="G35" i="19"/>
  <c r="Q28" i="8"/>
  <c r="L35" i="19"/>
  <c r="M9" i="19"/>
  <c r="M7" i="19"/>
  <c r="M12" i="19"/>
  <c r="M23" i="19"/>
  <c r="M5" i="19"/>
  <c r="M14" i="19"/>
  <c r="M10" i="19"/>
  <c r="M20" i="19"/>
  <c r="M24" i="19"/>
  <c r="M17" i="19"/>
  <c r="M28" i="19"/>
  <c r="M22" i="19"/>
  <c r="M27" i="19"/>
  <c r="M15" i="19"/>
  <c r="M31" i="19"/>
  <c r="F9" i="19"/>
  <c r="F20" i="19"/>
  <c r="F5" i="19"/>
  <c r="F31" i="19"/>
  <c r="M11" i="19"/>
  <c r="M18" i="19"/>
  <c r="E35" i="19"/>
  <c r="F7" i="19"/>
  <c r="F23" i="19"/>
  <c r="F18" i="19"/>
  <c r="F17" i="19"/>
  <c r="F12" i="19"/>
  <c r="F11" i="19"/>
  <c r="F10" i="19"/>
  <c r="F24" i="19"/>
  <c r="F28" i="19"/>
  <c r="F6" i="19"/>
  <c r="F14" i="19"/>
  <c r="F22" i="19"/>
  <c r="F21" i="19"/>
  <c r="F15" i="19"/>
  <c r="F29" i="19"/>
  <c r="M21" i="19"/>
  <c r="C18" i="8"/>
  <c r="G28" i="8"/>
  <c r="J6" i="8"/>
  <c r="J12" i="8" s="1"/>
  <c r="R6" i="8"/>
  <c r="L6" i="8"/>
  <c r="L12" i="8" s="1"/>
  <c r="G18" i="8"/>
  <c r="P18" i="8"/>
  <c r="N32" i="8"/>
  <c r="B6" i="8"/>
  <c r="B12" i="8" s="1"/>
  <c r="O32" i="8"/>
  <c r="N6" i="8"/>
  <c r="N12" i="8" s="1"/>
  <c r="I18" i="8"/>
  <c r="L18" i="8"/>
  <c r="C23" i="8"/>
  <c r="J23" i="8"/>
  <c r="R32" i="8"/>
  <c r="G32" i="8"/>
  <c r="P28" i="8"/>
  <c r="F6" i="8"/>
  <c r="F12" i="8" s="1"/>
  <c r="O6" i="8"/>
  <c r="O12" i="8" s="1"/>
  <c r="I6" i="8"/>
  <c r="I12" i="8" s="1"/>
  <c r="J18" i="8"/>
  <c r="G23" i="8"/>
  <c r="P31" i="8"/>
  <c r="K32" i="8"/>
  <c r="B28" i="8"/>
  <c r="N28" i="8"/>
  <c r="R23" i="8"/>
  <c r="Q31" i="8"/>
  <c r="I31" i="8"/>
  <c r="R10" i="8"/>
  <c r="I28" i="8"/>
  <c r="M32" i="8"/>
  <c r="I32" i="8"/>
  <c r="Q32" i="8"/>
  <c r="L32" i="8"/>
  <c r="G6" i="8"/>
  <c r="G12" i="8" s="1"/>
  <c r="P6" i="8"/>
  <c r="C31" i="8"/>
  <c r="C19" i="1"/>
  <c r="C28" i="8"/>
  <c r="N23" i="8"/>
  <c r="J32" i="8"/>
  <c r="O31" i="8"/>
  <c r="P23" i="8"/>
  <c r="S26" i="8"/>
  <c r="D15" i="5" s="1"/>
  <c r="J31" i="8"/>
  <c r="R31" i="8"/>
  <c r="K31" i="8"/>
  <c r="M31" i="8"/>
  <c r="B32" i="8"/>
  <c r="B23" i="8"/>
  <c r="L28" i="8"/>
  <c r="B31" i="8"/>
  <c r="N31" i="8"/>
  <c r="S8" i="8"/>
  <c r="P12" i="8" l="1"/>
  <c r="S6" i="8"/>
  <c r="S31" i="8"/>
  <c r="S32" i="8"/>
  <c r="S23" i="8"/>
  <c r="S18" i="8"/>
  <c r="N33" i="8"/>
  <c r="O33" i="8"/>
  <c r="Q33" i="8"/>
  <c r="N35" i="19"/>
  <c r="K33" i="8"/>
  <c r="R12" i="8"/>
  <c r="G33" i="8"/>
  <c r="J33" i="8"/>
  <c r="L33" i="8"/>
  <c r="P33" i="8"/>
  <c r="I33" i="8"/>
  <c r="M33" i="8"/>
  <c r="S10" i="8"/>
  <c r="M35" i="19"/>
  <c r="R33" i="8"/>
  <c r="C33" i="8"/>
  <c r="F35" i="19"/>
  <c r="D11" i="5"/>
  <c r="D6" i="5"/>
  <c r="B19" i="1"/>
  <c r="D19" i="1" s="1"/>
  <c r="S28" i="8"/>
  <c r="B33" i="8"/>
  <c r="S12" i="8" l="1"/>
  <c r="S33" i="8"/>
  <c r="H30" i="2"/>
  <c r="H44" i="2"/>
  <c r="H50" i="2"/>
  <c r="F50" i="2"/>
  <c r="H44" i="3"/>
  <c r="H11" i="3"/>
  <c r="H40" i="3"/>
  <c r="H17" i="3"/>
  <c r="H21" i="3"/>
  <c r="H6" i="3"/>
  <c r="H35" i="3"/>
  <c r="H43" i="3"/>
  <c r="F21" i="2"/>
  <c r="F30" i="2"/>
  <c r="H6" i="2"/>
  <c r="F17" i="2"/>
  <c r="F44" i="2"/>
  <c r="H21" i="2"/>
  <c r="F43" i="2"/>
  <c r="H43" i="2"/>
  <c r="H35" i="2"/>
  <c r="F6" i="2"/>
  <c r="F35" i="2"/>
  <c r="H30" i="3"/>
  <c r="H17" i="2"/>
  <c r="F40" i="2"/>
  <c r="H40" i="2"/>
  <c r="H23" i="2" l="1"/>
  <c r="H45" i="2"/>
  <c r="I9" i="3"/>
  <c r="E5" i="7"/>
  <c r="I5" i="3"/>
  <c r="I20" i="3"/>
  <c r="I19" i="3"/>
  <c r="I16" i="3"/>
  <c r="I39" i="3"/>
  <c r="I15" i="3"/>
  <c r="I38" i="3"/>
  <c r="I10" i="3"/>
  <c r="H45" i="3"/>
  <c r="H23" i="3"/>
  <c r="F23" i="2"/>
  <c r="F45" i="2"/>
  <c r="D6" i="3"/>
  <c r="D30" i="3"/>
  <c r="D35" i="3"/>
  <c r="D40" i="3"/>
  <c r="D44" i="3"/>
  <c r="D17" i="3"/>
  <c r="D11" i="3"/>
  <c r="D21" i="3"/>
  <c r="D43" i="3"/>
  <c r="O40" i="7" l="1"/>
  <c r="D45" i="3"/>
  <c r="D23" i="3"/>
  <c r="B17" i="15" l="1"/>
  <c r="B40" i="15"/>
  <c r="B30" i="15"/>
  <c r="B21" i="15"/>
  <c r="B11" i="15"/>
  <c r="B35" i="15"/>
  <c r="B6" i="15"/>
  <c r="B43" i="15"/>
  <c r="B44" i="15"/>
  <c r="B23" i="15" l="1"/>
  <c r="B45" i="15"/>
  <c r="I11" i="18" l="1"/>
  <c r="I18" i="18"/>
  <c r="I6" i="18"/>
  <c r="E4" i="17"/>
  <c r="L4" i="17"/>
  <c r="L48" i="4" l="1"/>
  <c r="G48" i="15"/>
  <c r="L49" i="4"/>
  <c r="G47" i="15"/>
  <c r="I49" i="3" l="1"/>
  <c r="I48" i="3"/>
  <c r="L42" i="17" l="1"/>
  <c r="E42" i="17"/>
  <c r="D21" i="1" l="1"/>
  <c r="D20" i="1" l="1"/>
  <c r="G40" i="3" l="1"/>
  <c r="G35" i="3"/>
  <c r="G11" i="3"/>
  <c r="G6" i="3"/>
  <c r="G30" i="3"/>
  <c r="G21" i="3"/>
  <c r="G17" i="3"/>
  <c r="G43" i="3" l="1"/>
  <c r="G44" i="3"/>
  <c r="G23" i="3"/>
  <c r="G45" i="3" l="1"/>
  <c r="E15" i="17" l="1"/>
  <c r="L15" i="17"/>
  <c r="K60" i="17"/>
  <c r="L44" i="17"/>
  <c r="E44" i="17"/>
  <c r="J6" i="17"/>
  <c r="J61" i="17" s="1"/>
  <c r="J13" i="17"/>
  <c r="C6" i="17"/>
  <c r="C61" i="17" s="1"/>
  <c r="C13" i="17"/>
  <c r="D60" i="17"/>
  <c r="E61" i="17" l="1"/>
  <c r="G16" i="15"/>
  <c r="G15" i="15"/>
  <c r="G10" i="15"/>
  <c r="G9" i="15"/>
  <c r="G5" i="15"/>
  <c r="G4" i="15"/>
  <c r="E16" i="7"/>
  <c r="C35" i="15"/>
  <c r="C21" i="15"/>
  <c r="C11" i="15"/>
  <c r="C6" i="15"/>
  <c r="C17" i="15"/>
  <c r="C30" i="15"/>
  <c r="C40" i="15"/>
  <c r="C44" i="15"/>
  <c r="H21" i="4"/>
  <c r="H11" i="4"/>
  <c r="H6" i="4"/>
  <c r="H17" i="4"/>
  <c r="H44" i="4"/>
  <c r="H40" i="4"/>
  <c r="G16" i="7" l="1"/>
  <c r="B18" i="1" s="1"/>
  <c r="I6" i="3"/>
  <c r="H6" i="18"/>
  <c r="H18" i="18"/>
  <c r="H11" i="18"/>
  <c r="H43" i="4"/>
  <c r="H45" i="4" s="1"/>
  <c r="C23" i="15"/>
  <c r="C43" i="15"/>
  <c r="H23" i="4"/>
  <c r="H35" i="4"/>
  <c r="H30" i="4"/>
  <c r="C45" i="15" l="1"/>
  <c r="M6" i="18"/>
  <c r="M11" i="18"/>
  <c r="M18" i="18"/>
  <c r="C12" i="7" l="1"/>
  <c r="C18" i="7"/>
  <c r="C7" i="7"/>
  <c r="L14" i="17" l="1"/>
  <c r="L27" i="17"/>
  <c r="L7" i="17"/>
  <c r="L9" i="17"/>
  <c r="L25" i="17"/>
  <c r="L24" i="17"/>
  <c r="L23" i="17"/>
  <c r="L21" i="17"/>
  <c r="L16" i="17"/>
  <c r="E27" i="17" l="1"/>
  <c r="F11" i="4" l="1"/>
  <c r="F17" i="4"/>
  <c r="F40" i="4"/>
  <c r="F6" i="4"/>
  <c r="F35" i="4"/>
  <c r="G6" i="4"/>
  <c r="G17" i="4"/>
  <c r="G40" i="4"/>
  <c r="E21" i="17"/>
  <c r="E24" i="17"/>
  <c r="E25" i="17"/>
  <c r="E23" i="17"/>
  <c r="F21" i="4"/>
  <c r="F44" i="4"/>
  <c r="E7" i="17"/>
  <c r="E14" i="17"/>
  <c r="E16" i="17"/>
  <c r="E9" i="17"/>
  <c r="F30" i="4"/>
  <c r="F43" i="4"/>
  <c r="G11" i="4"/>
  <c r="G21" i="4"/>
  <c r="G35" i="4"/>
  <c r="G44" i="4"/>
  <c r="G30" i="4"/>
  <c r="G43" i="4"/>
  <c r="G23" i="4" l="1"/>
  <c r="F45" i="4"/>
  <c r="F23" i="4"/>
  <c r="G45" i="4"/>
  <c r="E13" i="17"/>
  <c r="C19" i="17" l="1"/>
  <c r="C52" i="17"/>
  <c r="J19" i="17"/>
  <c r="C31" i="17"/>
  <c r="C62" i="17" l="1"/>
  <c r="F17" i="17" s="1"/>
  <c r="F36" i="17" l="1"/>
  <c r="G4" i="17"/>
  <c r="G36" i="17"/>
  <c r="E62" i="17"/>
  <c r="C60" i="17"/>
  <c r="F4" i="17"/>
  <c r="F44" i="17"/>
  <c r="G44" i="17"/>
  <c r="G42" i="17"/>
  <c r="F42" i="17"/>
  <c r="F13" i="17"/>
  <c r="F48" i="17" l="1"/>
  <c r="L18" i="18" l="1"/>
  <c r="L11" i="18"/>
  <c r="L6" i="18"/>
  <c r="F40" i="15" l="1"/>
  <c r="F35" i="15"/>
  <c r="G35" i="15" s="1"/>
  <c r="F44" i="15"/>
  <c r="F30" i="15"/>
  <c r="F21" i="15"/>
  <c r="F17" i="15"/>
  <c r="F11" i="15"/>
  <c r="F6" i="15"/>
  <c r="G44" i="2"/>
  <c r="I44" i="2"/>
  <c r="E44" i="2"/>
  <c r="I43" i="2"/>
  <c r="B43" i="2"/>
  <c r="O8" i="18"/>
  <c r="G44" i="15" l="1"/>
  <c r="G40" i="15"/>
  <c r="B44" i="2"/>
  <c r="B45" i="2" s="1"/>
  <c r="E29" i="17"/>
  <c r="B35" i="3"/>
  <c r="E11" i="18"/>
  <c r="I17" i="4"/>
  <c r="D18" i="7"/>
  <c r="G6" i="2"/>
  <c r="I6" i="2"/>
  <c r="G11" i="2"/>
  <c r="G17" i="2"/>
  <c r="I17" i="2"/>
  <c r="G21" i="2"/>
  <c r="I21" i="2"/>
  <c r="G35" i="2"/>
  <c r="G40" i="2"/>
  <c r="C6" i="4"/>
  <c r="C17" i="4"/>
  <c r="I30" i="4"/>
  <c r="D7" i="7"/>
  <c r="D43" i="4"/>
  <c r="B44" i="4"/>
  <c r="F17" i="3"/>
  <c r="E6" i="3"/>
  <c r="F35" i="3"/>
  <c r="B6" i="4"/>
  <c r="E44" i="4"/>
  <c r="B7" i="7"/>
  <c r="F12" i="7"/>
  <c r="B18" i="7"/>
  <c r="O9" i="18"/>
  <c r="E40" i="2"/>
  <c r="B43" i="4"/>
  <c r="C44" i="4"/>
  <c r="F18" i="7"/>
  <c r="J11" i="18"/>
  <c r="B6" i="3"/>
  <c r="B17" i="3"/>
  <c r="B30" i="3"/>
  <c r="J33" i="2"/>
  <c r="K33" i="2" s="1"/>
  <c r="D6" i="4"/>
  <c r="D17" i="4"/>
  <c r="L32" i="17"/>
  <c r="E6" i="2"/>
  <c r="B40" i="2"/>
  <c r="E43" i="3"/>
  <c r="B44" i="3"/>
  <c r="B6" i="18"/>
  <c r="E6" i="18"/>
  <c r="G6" i="18"/>
  <c r="B11" i="18"/>
  <c r="B6" i="2"/>
  <c r="E11" i="2"/>
  <c r="F6" i="3"/>
  <c r="E11" i="3"/>
  <c r="E21" i="3"/>
  <c r="I11" i="2"/>
  <c r="L20" i="17"/>
  <c r="L29" i="17"/>
  <c r="E17" i="3"/>
  <c r="F21" i="3"/>
  <c r="G11" i="18"/>
  <c r="C6" i="18"/>
  <c r="F6" i="18"/>
  <c r="N6" i="18"/>
  <c r="C11" i="18"/>
  <c r="F11" i="18"/>
  <c r="N11" i="18"/>
  <c r="B11" i="4"/>
  <c r="B21" i="4"/>
  <c r="D44" i="4"/>
  <c r="I44" i="4"/>
  <c r="O10" i="18"/>
  <c r="C18" i="18"/>
  <c r="F18" i="18"/>
  <c r="N18" i="18"/>
  <c r="D18" i="18"/>
  <c r="J5" i="2"/>
  <c r="K5" i="2" s="1"/>
  <c r="F11" i="3"/>
  <c r="E30" i="3"/>
  <c r="B17" i="4"/>
  <c r="J17" i="4"/>
  <c r="E21" i="4"/>
  <c r="B30" i="4"/>
  <c r="C43" i="4"/>
  <c r="E35" i="4"/>
  <c r="B40" i="4"/>
  <c r="G18" i="18"/>
  <c r="C21" i="4"/>
  <c r="D30" i="4"/>
  <c r="D40" i="4"/>
  <c r="C35" i="4"/>
  <c r="E6" i="4"/>
  <c r="J11" i="4"/>
  <c r="E17" i="4"/>
  <c r="J21" i="4"/>
  <c r="E30" i="4"/>
  <c r="B35" i="4"/>
  <c r="J35" i="4"/>
  <c r="E40" i="4"/>
  <c r="I11" i="4"/>
  <c r="I35" i="4"/>
  <c r="I6" i="4"/>
  <c r="J30" i="4"/>
  <c r="E43" i="4"/>
  <c r="E30" i="2"/>
  <c r="E43" i="2"/>
  <c r="E45" i="2" s="1"/>
  <c r="E40" i="3"/>
  <c r="L11" i="17"/>
  <c r="E22" i="17"/>
  <c r="E55" i="17"/>
  <c r="I35" i="2"/>
  <c r="I40" i="2"/>
  <c r="B11" i="3"/>
  <c r="J15" i="2"/>
  <c r="J16" i="2"/>
  <c r="K16" i="2" s="1"/>
  <c r="J19" i="2"/>
  <c r="K19" i="2" s="1"/>
  <c r="B43" i="3"/>
  <c r="E44" i="3"/>
  <c r="J39" i="2"/>
  <c r="F44" i="3"/>
  <c r="D11" i="4"/>
  <c r="D21" i="4"/>
  <c r="C30" i="4"/>
  <c r="I43" i="4"/>
  <c r="D35" i="4"/>
  <c r="C40" i="4"/>
  <c r="I40" i="4"/>
  <c r="L34" i="17"/>
  <c r="O15" i="18"/>
  <c r="L46" i="17"/>
  <c r="L55" i="17"/>
  <c r="G5" i="7"/>
  <c r="F7" i="7"/>
  <c r="B12" i="7"/>
  <c r="E17" i="7"/>
  <c r="E38" i="17"/>
  <c r="E40" i="17"/>
  <c r="E50" i="17"/>
  <c r="E54" i="17"/>
  <c r="E57" i="17"/>
  <c r="D6" i="18"/>
  <c r="D11" i="18"/>
  <c r="J18" i="18"/>
  <c r="J52" i="17"/>
  <c r="E11" i="17"/>
  <c r="E33" i="17"/>
  <c r="E48" i="17"/>
  <c r="E6" i="17"/>
  <c r="E34" i="17"/>
  <c r="F43" i="15"/>
  <c r="F45" i="15" s="1"/>
  <c r="K10" i="4"/>
  <c r="L10" i="4" s="1"/>
  <c r="F23" i="15"/>
  <c r="K4" i="4"/>
  <c r="L4" i="4" s="1"/>
  <c r="K34" i="4"/>
  <c r="K15" i="4"/>
  <c r="L15" i="4" s="1"/>
  <c r="K16" i="4"/>
  <c r="L16" i="4" s="1"/>
  <c r="G19" i="15"/>
  <c r="K19" i="4" s="1"/>
  <c r="K29" i="4"/>
  <c r="K33" i="4"/>
  <c r="L33" i="4" s="1"/>
  <c r="B11" i="2"/>
  <c r="E17" i="2"/>
  <c r="B21" i="2"/>
  <c r="E21" i="2"/>
  <c r="B35" i="2"/>
  <c r="E35" i="2"/>
  <c r="I45" i="2"/>
  <c r="I30" i="2"/>
  <c r="O16" i="18"/>
  <c r="B18" i="18"/>
  <c r="E32" i="17"/>
  <c r="E53" i="17"/>
  <c r="L53" i="17"/>
  <c r="L6" i="17"/>
  <c r="L22" i="17"/>
  <c r="L33" i="17"/>
  <c r="L38" i="17"/>
  <c r="L40" i="17"/>
  <c r="L50" i="17"/>
  <c r="L56" i="17"/>
  <c r="L13" i="17"/>
  <c r="L57" i="17"/>
  <c r="E20" i="17"/>
  <c r="L54" i="17"/>
  <c r="E11" i="7"/>
  <c r="G11" i="7" s="1"/>
  <c r="K9" i="4"/>
  <c r="L9" i="4" s="1"/>
  <c r="G11" i="15"/>
  <c r="K28" i="4"/>
  <c r="K38" i="4"/>
  <c r="F40" i="3"/>
  <c r="B21" i="3"/>
  <c r="J9" i="2"/>
  <c r="K9" i="2" s="1"/>
  <c r="E35" i="3"/>
  <c r="B30" i="2"/>
  <c r="D12" i="7"/>
  <c r="E10" i="7"/>
  <c r="E11" i="4"/>
  <c r="C11" i="4"/>
  <c r="E46" i="17"/>
  <c r="O4" i="18"/>
  <c r="J31" i="17"/>
  <c r="J20" i="2"/>
  <c r="G20" i="15"/>
  <c r="K20" i="4" s="1"/>
  <c r="L20" i="4" s="1"/>
  <c r="B40" i="3"/>
  <c r="J38" i="2"/>
  <c r="K38" i="2" s="1"/>
  <c r="J43" i="4"/>
  <c r="J40" i="4"/>
  <c r="K39" i="4"/>
  <c r="L39" i="4" s="1"/>
  <c r="E6" i="7"/>
  <c r="K5" i="4"/>
  <c r="L5" i="4" s="1"/>
  <c r="C6" i="1" s="1"/>
  <c r="B50" i="4"/>
  <c r="J29" i="2"/>
  <c r="K29" i="2" s="1"/>
  <c r="J28" i="2"/>
  <c r="K28" i="2" s="1"/>
  <c r="F30" i="3"/>
  <c r="F43" i="3"/>
  <c r="E56" i="17"/>
  <c r="B17" i="2"/>
  <c r="I21" i="4"/>
  <c r="J6" i="4"/>
  <c r="G30" i="2"/>
  <c r="G43" i="2"/>
  <c r="J44" i="4"/>
  <c r="G30" i="15"/>
  <c r="J34" i="2"/>
  <c r="K34" i="2" s="1"/>
  <c r="J6" i="18"/>
  <c r="E18" i="18"/>
  <c r="L48" i="17"/>
  <c r="I43" i="3" l="1"/>
  <c r="J62" i="17"/>
  <c r="J60" i="17" s="1"/>
  <c r="I44" i="3"/>
  <c r="I30" i="3"/>
  <c r="I35" i="3"/>
  <c r="K39" i="2"/>
  <c r="B16" i="5" s="1"/>
  <c r="G45" i="15"/>
  <c r="G43" i="15"/>
  <c r="L38" i="4"/>
  <c r="C15" i="5" s="1"/>
  <c r="L34" i="4"/>
  <c r="C11" i="5" s="1"/>
  <c r="L29" i="4"/>
  <c r="C6" i="5" s="1"/>
  <c r="L28" i="4"/>
  <c r="C5" i="5" s="1"/>
  <c r="I40" i="3"/>
  <c r="I21" i="3"/>
  <c r="B10" i="5"/>
  <c r="I17" i="3"/>
  <c r="N36" i="17"/>
  <c r="C17" i="1"/>
  <c r="G17" i="7"/>
  <c r="C18" i="1" s="1"/>
  <c r="D18" i="1" s="1"/>
  <c r="B6" i="1"/>
  <c r="C5" i="1"/>
  <c r="G49" i="15"/>
  <c r="G6" i="7"/>
  <c r="C7" i="1" s="1"/>
  <c r="B45" i="4"/>
  <c r="G17" i="15"/>
  <c r="D23" i="4"/>
  <c r="G23" i="2"/>
  <c r="C23" i="4"/>
  <c r="F23" i="3"/>
  <c r="D45" i="4"/>
  <c r="K35" i="4"/>
  <c r="L35" i="4" s="1"/>
  <c r="B45" i="3"/>
  <c r="C45" i="4"/>
  <c r="E45" i="4"/>
  <c r="I23" i="2"/>
  <c r="B23" i="4"/>
  <c r="E23" i="3"/>
  <c r="B23" i="3"/>
  <c r="J4" i="2"/>
  <c r="K4" i="2" s="1"/>
  <c r="I45" i="4"/>
  <c r="E45" i="3"/>
  <c r="O11" i="18"/>
  <c r="K49" i="2"/>
  <c r="B33" i="1" s="1"/>
  <c r="J17" i="2"/>
  <c r="K17" i="2" s="1"/>
  <c r="E23" i="4"/>
  <c r="E50" i="2"/>
  <c r="D20" i="5"/>
  <c r="E23" i="2"/>
  <c r="L61" i="17"/>
  <c r="J23" i="4"/>
  <c r="D7" i="5"/>
  <c r="F45" i="3"/>
  <c r="K15" i="2"/>
  <c r="B16" i="1" s="1"/>
  <c r="D17" i="5"/>
  <c r="L52" i="17"/>
  <c r="O6" i="18"/>
  <c r="O18" i="18"/>
  <c r="E19" i="17"/>
  <c r="I50" i="3"/>
  <c r="K48" i="2"/>
  <c r="L19" i="17"/>
  <c r="K44" i="4"/>
  <c r="L44" i="4" s="1"/>
  <c r="K11" i="4"/>
  <c r="L11" i="4" s="1"/>
  <c r="C10" i="5"/>
  <c r="K6" i="4"/>
  <c r="L6" i="4" s="1"/>
  <c r="K17" i="4"/>
  <c r="L17" i="4" s="1"/>
  <c r="K21" i="4"/>
  <c r="L21" i="4" s="1"/>
  <c r="L19" i="4"/>
  <c r="B17" i="1" s="1"/>
  <c r="K43" i="4"/>
  <c r="L43" i="4" s="1"/>
  <c r="K30" i="4"/>
  <c r="L30" i="4" s="1"/>
  <c r="K40" i="4"/>
  <c r="L40" i="4" s="1"/>
  <c r="J35" i="2"/>
  <c r="K35" i="2" s="1"/>
  <c r="E52" i="17"/>
  <c r="J30" i="2"/>
  <c r="K30" i="2" s="1"/>
  <c r="J43" i="2"/>
  <c r="K43" i="2" s="1"/>
  <c r="G21" i="15"/>
  <c r="G10" i="7"/>
  <c r="B10" i="1" s="1"/>
  <c r="E12" i="7"/>
  <c r="G12" i="7" s="1"/>
  <c r="B23" i="2"/>
  <c r="G6" i="15"/>
  <c r="J45" i="4"/>
  <c r="I23" i="4"/>
  <c r="J40" i="2"/>
  <c r="K40" i="2" s="1"/>
  <c r="B15" i="5"/>
  <c r="K20" i="2"/>
  <c r="C16" i="1" s="1"/>
  <c r="J21" i="2"/>
  <c r="L31" i="17"/>
  <c r="E31" i="17"/>
  <c r="G45" i="2"/>
  <c r="J44" i="2"/>
  <c r="K44" i="2" s="1"/>
  <c r="E18" i="7"/>
  <c r="G18" i="7" s="1"/>
  <c r="J10" i="2"/>
  <c r="I11" i="3"/>
  <c r="E7" i="7"/>
  <c r="G7" i="7" s="1"/>
  <c r="B27" i="1" l="1"/>
  <c r="M36" i="17"/>
  <c r="M17" i="17"/>
  <c r="N17" i="17"/>
  <c r="I45" i="3"/>
  <c r="I23" i="3"/>
  <c r="N4" i="17"/>
  <c r="E10" i="5"/>
  <c r="F10" i="5" s="1"/>
  <c r="B6" i="5"/>
  <c r="E6" i="5" s="1"/>
  <c r="F6" i="5" s="1"/>
  <c r="B28" i="1"/>
  <c r="B29" i="1" s="1"/>
  <c r="C27" i="1"/>
  <c r="B11" i="5"/>
  <c r="E11" i="5" s="1"/>
  <c r="C28" i="1"/>
  <c r="K10" i="2"/>
  <c r="C10" i="1" s="1"/>
  <c r="D10" i="1" s="1"/>
  <c r="J6" i="2"/>
  <c r="B5" i="1"/>
  <c r="D5" i="1" s="1"/>
  <c r="M44" i="17"/>
  <c r="M4" i="17"/>
  <c r="C16" i="5"/>
  <c r="C17" i="5" s="1"/>
  <c r="M42" i="17"/>
  <c r="C7" i="5"/>
  <c r="N44" i="17"/>
  <c r="N42" i="17"/>
  <c r="C8" i="1"/>
  <c r="C33" i="1" s="1"/>
  <c r="B7" i="1"/>
  <c r="D7" i="1" s="1"/>
  <c r="D16" i="1"/>
  <c r="C22" i="1"/>
  <c r="D17" i="1"/>
  <c r="B22" i="1"/>
  <c r="D6" i="1"/>
  <c r="N27" i="17"/>
  <c r="N29" i="17"/>
  <c r="N48" i="17"/>
  <c r="M19" i="17"/>
  <c r="M27" i="17"/>
  <c r="M48" i="17"/>
  <c r="M29" i="17"/>
  <c r="N6" i="17"/>
  <c r="N9" i="17"/>
  <c r="M9" i="17"/>
  <c r="M6" i="17"/>
  <c r="G48" i="17"/>
  <c r="F19" i="17"/>
  <c r="F27" i="17"/>
  <c r="F29" i="17"/>
  <c r="G27" i="17"/>
  <c r="G29" i="17"/>
  <c r="G9" i="17"/>
  <c r="G19" i="17"/>
  <c r="F6" i="17"/>
  <c r="F9" i="17"/>
  <c r="E60" i="17"/>
  <c r="G6" i="17"/>
  <c r="B5" i="5"/>
  <c r="F31" i="17"/>
  <c r="G23" i="15"/>
  <c r="K50" i="2"/>
  <c r="M31" i="17"/>
  <c r="N31" i="17"/>
  <c r="K23" i="4"/>
  <c r="C20" i="5"/>
  <c r="L23" i="4"/>
  <c r="K45" i="4"/>
  <c r="L45" i="4" s="1"/>
  <c r="J11" i="2"/>
  <c r="G40" i="17"/>
  <c r="G38" i="17"/>
  <c r="G11" i="17"/>
  <c r="G50" i="17"/>
  <c r="G13" i="17"/>
  <c r="G46" i="17"/>
  <c r="G31" i="17"/>
  <c r="B17" i="5"/>
  <c r="E15" i="5"/>
  <c r="F50" i="17"/>
  <c r="F46" i="17"/>
  <c r="F11" i="17"/>
  <c r="F40" i="17"/>
  <c r="F52" i="17"/>
  <c r="F38" i="17"/>
  <c r="D12" i="5"/>
  <c r="D21" i="5"/>
  <c r="D23" i="5" s="1"/>
  <c r="J23" i="2"/>
  <c r="K21" i="2"/>
  <c r="K23" i="2" s="1"/>
  <c r="G52" i="17"/>
  <c r="N40" i="17"/>
  <c r="N13" i="17"/>
  <c r="N50" i="17"/>
  <c r="N19" i="17"/>
  <c r="N52" i="17"/>
  <c r="N38" i="17"/>
  <c r="N46" i="17"/>
  <c r="N11" i="17"/>
  <c r="M50" i="17"/>
  <c r="M38" i="17"/>
  <c r="M40" i="17"/>
  <c r="M13" i="17"/>
  <c r="M11" i="17"/>
  <c r="L62" i="17"/>
  <c r="M46" i="17"/>
  <c r="M52" i="17"/>
  <c r="J45" i="2"/>
  <c r="K45" i="2" s="1"/>
  <c r="B32" i="1" l="1"/>
  <c r="C32" i="1" s="1"/>
  <c r="B12" i="5"/>
  <c r="E12" i="5"/>
  <c r="F11" i="5"/>
  <c r="B20" i="5"/>
  <c r="E20" i="5" s="1"/>
  <c r="E5" i="5"/>
  <c r="F5" i="5" s="1"/>
  <c r="F7" i="5" s="1"/>
  <c r="C21" i="5"/>
  <c r="C23" i="5" s="1"/>
  <c r="E16" i="5"/>
  <c r="F16" i="5" s="1"/>
  <c r="D28" i="1"/>
  <c r="C29" i="1"/>
  <c r="C11" i="1"/>
  <c r="B8" i="1"/>
  <c r="B11" i="1" s="1"/>
  <c r="D27" i="1"/>
  <c r="C12" i="5"/>
  <c r="D8" i="1"/>
  <c r="D22" i="1"/>
  <c r="K6" i="2"/>
  <c r="L60" i="17"/>
  <c r="B21" i="5"/>
  <c r="K11" i="2"/>
  <c r="B7" i="5"/>
  <c r="F15" i="5"/>
  <c r="E21" i="5" l="1"/>
  <c r="F21" i="5" s="1"/>
  <c r="F20" i="5"/>
  <c r="E17" i="5"/>
  <c r="D11" i="1"/>
  <c r="D29" i="1"/>
  <c r="B23" i="5"/>
  <c r="E7" i="5"/>
  <c r="F17" i="5"/>
  <c r="F12" i="5"/>
  <c r="E23" i="5" l="1"/>
  <c r="F23" i="5"/>
  <c r="I50" i="4" l="1"/>
  <c r="L50" i="4" s="1"/>
  <c r="F19" i="1" l="1"/>
  <c r="F21" i="1" l="1"/>
  <c r="F20" i="1" l="1"/>
  <c r="F18" i="1" l="1"/>
  <c r="F7" i="1" l="1"/>
  <c r="F17" i="1"/>
  <c r="F6" i="1"/>
  <c r="E22" i="1" l="1"/>
  <c r="F16" i="1"/>
  <c r="H6" i="5"/>
  <c r="E8" i="1"/>
  <c r="F8" i="1" s="1"/>
  <c r="F5" i="1"/>
  <c r="H10" i="5"/>
  <c r="F10" i="1"/>
  <c r="E33" i="1"/>
  <c r="H11" i="5"/>
  <c r="F28" i="1"/>
  <c r="F22" i="1" l="1"/>
  <c r="G12" i="5"/>
  <c r="H12" i="5" s="1"/>
  <c r="G21" i="5"/>
  <c r="H21" i="5" s="1"/>
  <c r="F27" i="1"/>
  <c r="E29" i="1"/>
  <c r="E11" i="1"/>
  <c r="G17" i="5"/>
  <c r="G22" i="5" s="1"/>
  <c r="E32" i="1"/>
  <c r="F11" i="1" l="1"/>
  <c r="F29" i="1"/>
  <c r="G20" i="5"/>
  <c r="H5" i="5"/>
  <c r="G7" i="5"/>
  <c r="H7" i="5" s="1"/>
  <c r="G23" i="5" l="1"/>
  <c r="H23" i="5" s="1"/>
  <c r="H20" i="5"/>
  <c r="J39" i="7" l="1"/>
  <c r="C38" i="7"/>
  <c r="B38" i="7"/>
  <c r="E39" i="7"/>
  <c r="C37" i="7"/>
  <c r="B37" i="7"/>
  <c r="J38" i="7"/>
  <c r="E38" i="7"/>
  <c r="D38" i="7" l="1"/>
  <c r="F38" i="7" s="1"/>
  <c r="D37" i="7"/>
  <c r="J37" i="7"/>
  <c r="C36" i="7"/>
  <c r="B36" i="7"/>
  <c r="E37" i="7"/>
  <c r="F37" i="7" l="1"/>
  <c r="D36" i="7"/>
  <c r="J36" i="7" l="1"/>
  <c r="E36" i="7"/>
  <c r="F36" i="7" s="1"/>
  <c r="J35" i="7" l="1"/>
  <c r="E35" i="7"/>
  <c r="J34" i="7" l="1"/>
  <c r="E34" i="7"/>
  <c r="J33" i="7" l="1"/>
  <c r="E33" i="7"/>
  <c r="J32" i="7"/>
  <c r="E32" i="7"/>
  <c r="J31" i="7"/>
  <c r="E31" i="7"/>
  <c r="J30" i="7"/>
  <c r="C29" i="7"/>
  <c r="B29" i="7"/>
  <c r="E30" i="7"/>
  <c r="D29" i="7" l="1"/>
  <c r="B28" i="7"/>
  <c r="C28" i="7" l="1"/>
  <c r="D28" i="7" s="1"/>
  <c r="H28" i="7" l="1"/>
  <c r="M28" i="7" s="1"/>
  <c r="G28" i="7" l="1"/>
  <c r="I28" i="7" l="1"/>
  <c r="L28" i="7"/>
  <c r="N28" i="7" s="1"/>
  <c r="P28" i="7" s="1"/>
  <c r="E29" i="7"/>
  <c r="F29" i="7" s="1"/>
  <c r="J29" i="7" l="1"/>
  <c r="J28" i="7" l="1"/>
  <c r="E28" i="7"/>
  <c r="E40" i="7" l="1"/>
  <c r="F28" i="7"/>
  <c r="J40" i="7"/>
  <c r="K28" i="7"/>
  <c r="B39" i="7" l="1"/>
  <c r="C39" i="7" l="1"/>
  <c r="D39" i="7" l="1"/>
  <c r="F39" i="7" l="1"/>
  <c r="H39" i="7"/>
  <c r="M39" i="7" l="1"/>
  <c r="G39" i="7"/>
  <c r="G38" i="7"/>
  <c r="H37" i="7"/>
  <c r="M37" i="7" s="1"/>
  <c r="H38" i="7"/>
  <c r="M38" i="7" s="1"/>
  <c r="G37" i="7"/>
  <c r="G36" i="7"/>
  <c r="H36" i="7"/>
  <c r="M36" i="7" s="1"/>
  <c r="H29" i="7"/>
  <c r="M29" i="7" s="1"/>
  <c r="I38" i="7" l="1"/>
  <c r="K38" i="7" s="1"/>
  <c r="L38" i="7"/>
  <c r="N38" i="7" s="1"/>
  <c r="P38" i="7" s="1"/>
  <c r="I37" i="7"/>
  <c r="K37" i="7" s="1"/>
  <c r="L37" i="7"/>
  <c r="N37" i="7" s="1"/>
  <c r="P37" i="7" s="1"/>
  <c r="I36" i="7"/>
  <c r="K36" i="7" s="1"/>
  <c r="L36" i="7"/>
  <c r="N36" i="7" s="1"/>
  <c r="P36" i="7" s="1"/>
  <c r="I39" i="7"/>
  <c r="L39" i="7"/>
  <c r="G29" i="7"/>
  <c r="I29" i="7" l="1"/>
  <c r="K29" i="7" s="1"/>
  <c r="L29" i="7"/>
  <c r="N29" i="7" s="1"/>
  <c r="P29" i="7" s="1"/>
  <c r="N39" i="7"/>
  <c r="K39" i="7"/>
  <c r="P39" i="7" l="1"/>
  <c r="B35" i="7" l="1"/>
  <c r="C35" i="7" l="1"/>
  <c r="D35" i="7" s="1"/>
  <c r="F35" i="7" s="1"/>
  <c r="G35" i="7" l="1"/>
  <c r="H35" i="7"/>
  <c r="M35" i="7" s="1"/>
  <c r="I35" i="7" l="1"/>
  <c r="K35" i="7" s="1"/>
  <c r="L35" i="7"/>
  <c r="N35" i="7" s="1"/>
  <c r="P35" i="7" s="1"/>
  <c r="B34" i="7" l="1"/>
  <c r="C34" i="7" l="1"/>
  <c r="D34" i="7" s="1"/>
  <c r="F34" i="7" s="1"/>
  <c r="H34" i="7" l="1"/>
  <c r="M34" i="7" s="1"/>
  <c r="G34" i="7" l="1"/>
  <c r="I34" i="7" l="1"/>
  <c r="K34" i="7" s="1"/>
  <c r="L34" i="7"/>
  <c r="N34" i="7" s="1"/>
  <c r="P34" i="7" s="1"/>
  <c r="B33" i="7"/>
  <c r="C33" i="7" l="1"/>
  <c r="D33" i="7" s="1"/>
  <c r="F33" i="7" s="1"/>
  <c r="H33" i="7" l="1"/>
  <c r="M33" i="7" s="1"/>
  <c r="G33" i="7" l="1"/>
  <c r="I33" i="7" l="1"/>
  <c r="K33" i="7" s="1"/>
  <c r="L33" i="7"/>
  <c r="N33" i="7" s="1"/>
  <c r="P33" i="7" s="1"/>
  <c r="B32" i="7"/>
  <c r="C32" i="7" l="1"/>
  <c r="D32" i="7" l="1"/>
  <c r="F32" i="7" s="1"/>
  <c r="G32" i="7" l="1"/>
  <c r="L32" i="7" l="1"/>
  <c r="H32" i="7" l="1"/>
  <c r="M32" i="7" l="1"/>
  <c r="N32" i="7" s="1"/>
  <c r="P32" i="7" s="1"/>
  <c r="I32" i="7"/>
  <c r="K32" i="7" s="1"/>
  <c r="B31" i="7"/>
  <c r="C31" i="7" l="1"/>
  <c r="D31" i="7" s="1"/>
  <c r="F31" i="7" s="1"/>
  <c r="G31" i="7" l="1"/>
  <c r="H31" i="7"/>
  <c r="M31" i="7" s="1"/>
  <c r="I31" i="7" l="1"/>
  <c r="K31" i="7" s="1"/>
  <c r="L31" i="7"/>
  <c r="N31" i="7" s="1"/>
  <c r="P31" i="7" s="1"/>
  <c r="B30" i="7" l="1"/>
  <c r="B40" i="7" l="1"/>
  <c r="C30" i="7"/>
  <c r="C40" i="7" l="1"/>
  <c r="D30" i="7"/>
  <c r="F30" i="7" l="1"/>
  <c r="D40" i="7"/>
  <c r="F40" i="7" s="1"/>
  <c r="G30" i="7" l="1"/>
  <c r="H30" i="7"/>
  <c r="H40" i="7" l="1"/>
  <c r="M30" i="7"/>
  <c r="M40" i="7" s="1"/>
  <c r="I30" i="7"/>
  <c r="G40" i="7"/>
  <c r="L30" i="7"/>
  <c r="N30" i="7" l="1"/>
  <c r="L40" i="7"/>
  <c r="K30" i="7"/>
  <c r="I40" i="7"/>
  <c r="K40" i="7" s="1"/>
  <c r="P30" i="7" l="1"/>
  <c r="N40" i="7"/>
  <c r="P40" i="7" s="1"/>
</calcChain>
</file>

<file path=xl/sharedStrings.xml><?xml version="1.0" encoding="utf-8"?>
<sst xmlns="http://schemas.openxmlformats.org/spreadsheetml/2006/main" count="588" uniqueCount="227">
  <si>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</si>
  <si>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</si>
  <si>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</si>
  <si>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</si>
  <si>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</si>
  <si>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</si>
  <si>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</si>
  <si>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</si>
  <si>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</si>
  <si>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</si>
  <si>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</si>
  <si>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</si>
  <si>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</si>
  <si>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</si>
  <si>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</si>
  <si>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</si>
  <si>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</si>
  <si>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</si>
  <si>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</si>
  <si>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</si>
  <si>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</si>
  <si>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</si>
  <si>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</si>
  <si>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</si>
  <si>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</si>
  <si>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</si>
  <si>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</si>
  <si>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</si>
  <si>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</si>
  <si>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</si>
  <si>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</si>
  <si>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</si>
  <si>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</si>
  <si>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</si>
  <si>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</si>
  <si>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</si>
  <si>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</si>
  <si>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</si>
  <si>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</si>
  <si>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</si>
  <si>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</si>
  <si>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</si>
  <si>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</si>
  <si>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</si>
  <si>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</si>
  <si>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</si>
  <si>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</si>
  <si>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</si>
  <si>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</si>
  <si>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</si>
  <si>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</si>
  <si>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</si>
  <si>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</si>
  <si>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</si>
  <si>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</si>
  <si>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</si>
  <si>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</si>
  <si>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</si>
  <si>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</si>
  <si>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</si>
  <si>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</si>
  <si>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</si>
  <si>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</si>
  <si>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</si>
  <si>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</si>
  <si>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</si>
  <si>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</si>
  <si>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</si>
  <si>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</si>
  <si>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</si>
  <si>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</si>
  <si>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</si>
  <si>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</si>
  <si>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</si>
  <si>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</si>
  <si>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</si>
  <si>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</si>
  <si>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</si>
  <si>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</si>
  <si>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</si>
  <si>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</si>
  <si>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</si>
  <si>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</si>
  <si>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</si>
  <si>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</si>
  <si>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</si>
  <si>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</si>
  <si>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</si>
  <si>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</si>
  <si>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</si>
  <si>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</si>
  <si>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</si>
  <si>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>% Chg</t>
  </si>
  <si>
    <t>Sky West</t>
  </si>
  <si>
    <t>Air Canada</t>
  </si>
  <si>
    <t>CARGO - (Lbs.)</t>
  </si>
  <si>
    <t>TOTAL OTHER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</si>
  <si>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</si>
  <si>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</si>
  <si>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</si>
  <si>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</si>
  <si>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</si>
  <si>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</si>
  <si>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</si>
  <si>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</si>
  <si>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</si>
  <si>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</si>
  <si>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</si>
  <si>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</si>
  <si>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</si>
  <si>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</si>
  <si>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</si>
  <si>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</si>
  <si>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</si>
  <si>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</si>
  <si>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</si>
  <si>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</si>
  <si>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</si>
  <si>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</si>
  <si>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</si>
  <si>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</si>
  <si>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</si>
  <si>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</si>
  <si>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</si>
  <si>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</si>
  <si>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</si>
  <si>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</si>
  <si>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</si>
  <si>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</si>
  <si>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</si>
  <si>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</si>
  <si>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</si>
  <si>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</si>
  <si>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</si>
  <si>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</si>
  <si>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</si>
  <si>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Charters</t>
  </si>
  <si>
    <t>INTERNATIONAL OPERATIONS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</si>
  <si>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</si>
  <si>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</si>
  <si>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</si>
  <si>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</si>
  <si>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</si>
  <si>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</si>
  <si>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</si>
  <si>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CARGO -- (Lbs.)</t>
  </si>
  <si>
    <t>CARGO - Metric Tons</t>
  </si>
  <si>
    <t>Spirit</t>
  </si>
  <si>
    <t>Endeavor Air- Delta</t>
  </si>
  <si>
    <t>Air France</t>
  </si>
  <si>
    <t>Endeavor Air</t>
  </si>
  <si>
    <t>Go Jet</t>
  </si>
  <si>
    <t>Go Jet - United</t>
  </si>
  <si>
    <t>Mesa - United</t>
  </si>
  <si>
    <t>Condor</t>
  </si>
  <si>
    <t>Go Jet - Delta</t>
  </si>
  <si>
    <t>Air Choice One</t>
  </si>
  <si>
    <t>Boutique Air</t>
  </si>
  <si>
    <t>SkyWest - Alaska</t>
  </si>
  <si>
    <t>Republic - American</t>
  </si>
  <si>
    <t>Republic - United</t>
  </si>
  <si>
    <t>Envoy - American</t>
  </si>
  <si>
    <t>Jazz Air</t>
  </si>
  <si>
    <t>Envoy</t>
  </si>
  <si>
    <t>PSA</t>
  </si>
  <si>
    <t>IFL</t>
  </si>
  <si>
    <t>Xtra</t>
  </si>
  <si>
    <t>Endeavor Air - Delta</t>
  </si>
  <si>
    <t>Sky West - Delta</t>
  </si>
  <si>
    <t>KLM</t>
  </si>
  <si>
    <t>Horizion Air - Alaska</t>
  </si>
  <si>
    <t>Horizon Air</t>
  </si>
  <si>
    <t>Sky Regional- Air Canada</t>
  </si>
  <si>
    <t>TOTAL - Major</t>
  </si>
  <si>
    <t>TOTAL - Regional</t>
  </si>
  <si>
    <t>Jet Blue</t>
  </si>
  <si>
    <t>Sky West - United</t>
  </si>
  <si>
    <t>Sky west - American</t>
  </si>
  <si>
    <t>Cargo Operations</t>
  </si>
  <si>
    <t>Cargo Volume</t>
  </si>
  <si>
    <t>FedEx</t>
  </si>
  <si>
    <t>Other Cargo</t>
  </si>
  <si>
    <t>Aer Lingus</t>
  </si>
  <si>
    <t>Encore Air Cargo</t>
  </si>
  <si>
    <t>Atlas Air -DHL</t>
  </si>
  <si>
    <t>Encore</t>
  </si>
  <si>
    <t>Denver Air</t>
  </si>
  <si>
    <t>MSP Cargo</t>
  </si>
  <si>
    <t>Atlas Air -Amazon</t>
  </si>
  <si>
    <t>Encore -DHL</t>
  </si>
  <si>
    <t>Kalitta - DHL</t>
  </si>
  <si>
    <t>Southern Air - DHL</t>
  </si>
  <si>
    <t>Swift Air - DHL</t>
  </si>
  <si>
    <t>Sun Country - Amazon</t>
  </si>
  <si>
    <t>MONTHLY TOTAL</t>
  </si>
  <si>
    <t xml:space="preserve"> % Chg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</si>
  <si>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</si>
  <si>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</si>
  <si>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</si>
  <si>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</si>
  <si>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</si>
  <si>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</si>
  <si>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</si>
  <si>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</si>
  <si>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</si>
  <si>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Cargo in pounds</t>
  </si>
  <si>
    <t>Included In UPS</t>
  </si>
  <si>
    <t>Belly Cargo</t>
  </si>
  <si>
    <t>Total 2021</t>
  </si>
  <si>
    <t>Metric Tons 2021</t>
  </si>
  <si>
    <t>Annual Ops 2021</t>
  </si>
  <si>
    <t>2021 Market Share</t>
  </si>
  <si>
    <t>Annual 2021</t>
  </si>
  <si>
    <t>Allegiant</t>
  </si>
  <si>
    <t>Jazz - Air Canada</t>
  </si>
  <si>
    <t>PSA - American</t>
  </si>
  <si>
    <t>ABX Air - DHL</t>
  </si>
  <si>
    <t>Bemidji - UPS</t>
  </si>
  <si>
    <t>Bemidji - DHL</t>
  </si>
  <si>
    <t>For the Year ending 12/31/2022</t>
  </si>
  <si>
    <t>Total 2022</t>
  </si>
  <si>
    <t>Air Wisconsin - United</t>
  </si>
  <si>
    <t>Mesa -DHL</t>
  </si>
  <si>
    <t>Metric Tons 2022</t>
  </si>
  <si>
    <t>Annual Ops 2022</t>
  </si>
  <si>
    <t>2022 Market Share</t>
  </si>
  <si>
    <t>Annual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</si>
</sst>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/>
    <xf numFmtId="0" fontId="7" fillId="0" borderId="15" xfId="0" applyFont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7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 wrapText="1"/>
    </xf>
    <xf numFmtId="10" fontId="4" fillId="0" borderId="18" xfId="0" applyNumberFormat="1" applyFont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0" fillId="0" borderId="29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8" xfId="0" applyNumberFormat="1" applyFont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0" fillId="2" borderId="32" xfId="0" applyNumberFormat="1" applyFill="1" applyBorder="1"/>
    <xf numFmtId="3" fontId="0" fillId="2" borderId="33" xfId="0" applyNumberFormat="1" applyFill="1" applyBorder="1"/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0" fontId="5" fillId="0" borderId="12" xfId="0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0" fontId="15" fillId="0" borderId="12" xfId="0" applyFont="1" applyBorder="1"/>
    <xf numFmtId="1" fontId="0" fillId="0" borderId="3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41" fontId="5" fillId="5" borderId="3" xfId="0" applyNumberFormat="1" applyFont="1" applyFill="1" applyBorder="1"/>
    <xf numFmtId="41" fontId="5" fillId="2" borderId="3" xfId="0" applyNumberFormat="1" applyFont="1" applyFill="1" applyBorder="1"/>
    <xf numFmtId="41" fontId="5" fillId="0" borderId="0" xfId="0" applyNumberFormat="1" applyFont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Alignment="1">
      <alignment horizontal="right"/>
    </xf>
    <xf numFmtId="10" fontId="0" fillId="0" borderId="37" xfId="0" applyNumberFormat="1" applyBorder="1"/>
    <xf numFmtId="3" fontId="0" fillId="0" borderId="2" xfId="0" applyNumberFormat="1" applyBorder="1"/>
    <xf numFmtId="3" fontId="0" fillId="0" borderId="18" xfId="0" applyNumberFormat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Border="1"/>
    <xf numFmtId="41" fontId="5" fillId="0" borderId="47" xfId="0" applyNumberFormat="1" applyFont="1" applyBorder="1"/>
    <xf numFmtId="164" fontId="0" fillId="0" borderId="14" xfId="0" applyNumberFormat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164" fontId="0" fillId="0" borderId="0" xfId="0" applyNumberFormat="1"/>
    <xf numFmtId="2" fontId="0" fillId="0" borderId="0" xfId="0" applyNumberFormat="1"/>
    <xf numFmtId="17" fontId="3" fillId="0" borderId="0" xfId="0" applyNumberFormat="1" applyFont="1"/>
    <xf numFmtId="0" fontId="4" fillId="0" borderId="0" xfId="0" applyFont="1" applyAlignment="1">
      <alignment wrapText="1"/>
    </xf>
    <xf numFmtId="17" fontId="0" fillId="0" borderId="0" xfId="0" applyNumberFormat="1"/>
    <xf numFmtId="17" fontId="0" fillId="0" borderId="52" xfId="0" applyNumberFormat="1" applyBorder="1"/>
    <xf numFmtId="10" fontId="4" fillId="3" borderId="54" xfId="2" applyNumberFormat="1" applyFont="1" applyFill="1" applyBorder="1" applyAlignment="1">
      <alignment horizontal="center"/>
    </xf>
    <xf numFmtId="10" fontId="4" fillId="3" borderId="51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/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38" xfId="0" applyBorder="1"/>
    <xf numFmtId="3" fontId="0" fillId="0" borderId="34" xfId="0" applyNumberFormat="1" applyBorder="1"/>
    <xf numFmtId="10" fontId="2" fillId="0" borderId="0" xfId="0" applyNumberFormat="1" applyFont="1"/>
    <xf numFmtId="0" fontId="4" fillId="0" borderId="0" xfId="0" applyFont="1" applyAlignment="1">
      <alignment horizontal="left" wrapText="1"/>
    </xf>
    <xf numFmtId="165" fontId="0" fillId="0" borderId="0" xfId="1" applyNumberFormat="1" applyFont="1"/>
    <xf numFmtId="0" fontId="0" fillId="2" borderId="11" xfId="0" applyFill="1" applyBorder="1"/>
    <xf numFmtId="3" fontId="7" fillId="3" borderId="20" xfId="0" applyNumberFormat="1" applyFont="1" applyFill="1" applyBorder="1"/>
    <xf numFmtId="0" fontId="10" fillId="0" borderId="0" xfId="0" applyFont="1" applyAlignment="1">
      <alignment horizontal="right"/>
    </xf>
    <xf numFmtId="41" fontId="10" fillId="0" borderId="0" xfId="0" applyNumberFormat="1" applyFont="1"/>
    <xf numFmtId="0" fontId="7" fillId="0" borderId="0" xfId="0" applyFont="1" applyAlignment="1">
      <alignment horizontal="right"/>
    </xf>
    <xf numFmtId="3" fontId="5" fillId="0" borderId="55" xfId="0" applyNumberFormat="1" applyFont="1" applyBorder="1"/>
    <xf numFmtId="3" fontId="5" fillId="0" borderId="2" xfId="0" applyNumberFormat="1" applyFont="1" applyBorder="1"/>
    <xf numFmtId="165" fontId="0" fillId="0" borderId="2" xfId="1" applyNumberFormat="1" applyFont="1" applyBorder="1"/>
    <xf numFmtId="165" fontId="5" fillId="0" borderId="0" xfId="1" applyNumberFormat="1" applyFont="1"/>
    <xf numFmtId="3" fontId="5" fillId="0" borderId="56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3" fontId="24" fillId="0" borderId="0" xfId="0" applyNumberFormat="1" applyFont="1"/>
    <xf numFmtId="165" fontId="18" fillId="0" borderId="0" xfId="1" applyNumberFormat="1" applyFont="1" applyFill="1" applyBorder="1"/>
    <xf numFmtId="165" fontId="19" fillId="0" borderId="0" xfId="1" applyNumberFormat="1" applyFont="1" applyFill="1" applyBorder="1"/>
    <xf numFmtId="165" fontId="0" fillId="0" borderId="0" xfId="0" applyNumberFormat="1"/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57" xfId="0" applyNumberFormat="1" applyBorder="1" applyAlignment="1">
      <alignment horizontal="center"/>
    </xf>
    <xf numFmtId="3" fontId="7" fillId="0" borderId="57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58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9" xfId="0" applyBorder="1"/>
    <xf numFmtId="0" fontId="7" fillId="3" borderId="60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Border="1"/>
    <xf numFmtId="17" fontId="0" fillId="0" borderId="61" xfId="0" applyNumberFormat="1" applyBorder="1"/>
    <xf numFmtId="0" fontId="0" fillId="0" borderId="43" xfId="0" applyBorder="1" applyAlignment="1">
      <alignment wrapText="1"/>
    </xf>
    <xf numFmtId="41" fontId="0" fillId="0" borderId="57" xfId="1" applyNumberFormat="1" applyFon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62" xfId="1" applyNumberFormat="1" applyFont="1" applyBorder="1" applyAlignment="1">
      <alignment horizontal="center"/>
    </xf>
    <xf numFmtId="10" fontId="4" fillId="0" borderId="0" xfId="0" applyNumberFormat="1" applyFont="1"/>
    <xf numFmtId="10" fontId="13" fillId="0" borderId="0" xfId="0" applyNumberFormat="1" applyFont="1"/>
    <xf numFmtId="0" fontId="4" fillId="5" borderId="63" xfId="0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64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57" xfId="0" applyNumberFormat="1" applyBorder="1"/>
    <xf numFmtId="3" fontId="0" fillId="0" borderId="62" xfId="0" applyNumberFormat="1" applyBorder="1"/>
    <xf numFmtId="41" fontId="4" fillId="0" borderId="0" xfId="0" applyNumberFormat="1" applyFont="1"/>
    <xf numFmtId="165" fontId="4" fillId="0" borderId="0" xfId="1" applyNumberFormat="1" applyFont="1" applyFill="1"/>
    <xf numFmtId="0" fontId="21" fillId="0" borderId="0" xfId="0" applyFont="1"/>
    <xf numFmtId="0" fontId="1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41" fontId="26" fillId="0" borderId="0" xfId="0" applyNumberFormat="1" applyFont="1"/>
    <xf numFmtId="0" fontId="26" fillId="0" borderId="0" xfId="0" applyFont="1"/>
    <xf numFmtId="10" fontId="4" fillId="0" borderId="15" xfId="0" applyNumberFormat="1" applyFont="1" applyBorder="1"/>
    <xf numFmtId="10" fontId="0" fillId="0" borderId="15" xfId="0" applyNumberFormat="1" applyBorder="1"/>
    <xf numFmtId="10" fontId="0" fillId="0" borderId="17" xfId="0" applyNumberFormat="1" applyBorder="1"/>
    <xf numFmtId="3" fontId="4" fillId="0" borderId="10" xfId="0" applyNumberFormat="1" applyFont="1" applyBorder="1"/>
    <xf numFmtId="10" fontId="4" fillId="0" borderId="16" xfId="0" applyNumberFormat="1" applyFont="1" applyBorder="1"/>
    <xf numFmtId="0" fontId="4" fillId="0" borderId="21" xfId="0" applyFont="1" applyBorder="1"/>
    <xf numFmtId="0" fontId="4" fillId="0" borderId="11" xfId="0" applyFont="1" applyBorder="1"/>
    <xf numFmtId="41" fontId="4" fillId="0" borderId="10" xfId="0" applyNumberFormat="1" applyFont="1" applyBorder="1"/>
    <xf numFmtId="165" fontId="1" fillId="0" borderId="0" xfId="0" applyNumberFormat="1" applyFont="1"/>
    <xf numFmtId="41" fontId="0" fillId="0" borderId="15" xfId="0" applyNumberFormat="1" applyBorder="1"/>
    <xf numFmtId="41" fontId="4" fillId="0" borderId="15" xfId="0" applyNumberFormat="1" applyFont="1" applyBorder="1"/>
    <xf numFmtId="0" fontId="18" fillId="0" borderId="0" xfId="0" applyFont="1"/>
    <xf numFmtId="0" fontId="4" fillId="0" borderId="38" xfId="0" applyFont="1" applyBorder="1"/>
    <xf numFmtId="0" fontId="0" fillId="0" borderId="43" xfId="0" applyBorder="1"/>
    <xf numFmtId="41" fontId="3" fillId="5" borderId="0" xfId="0" applyNumberFormat="1" applyFont="1" applyFill="1"/>
    <xf numFmtId="41" fontId="3" fillId="5" borderId="5" xfId="0" applyNumberFormat="1" applyFont="1" applyFill="1" applyBorder="1" applyAlignment="1">
      <alignment horizontal="right"/>
    </xf>
    <xf numFmtId="0" fontId="0" fillId="5" borderId="0" xfId="0" applyFill="1"/>
    <xf numFmtId="0" fontId="0" fillId="5" borderId="14" xfId="0" applyFill="1" applyBorder="1" applyAlignment="1">
      <alignment horizontal="center" wrapText="1"/>
    </xf>
    <xf numFmtId="3" fontId="0" fillId="5" borderId="0" xfId="0" applyNumberFormat="1" applyFill="1" applyAlignment="1">
      <alignment horizontal="center"/>
    </xf>
    <xf numFmtId="3" fontId="0" fillId="5" borderId="57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1" fontId="4" fillId="2" borderId="63" xfId="0" applyNumberFormat="1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43" fontId="0" fillId="0" borderId="0" xfId="1" applyFont="1"/>
    <xf numFmtId="0" fontId="4" fillId="0" borderId="5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43" xfId="0" applyFont="1" applyBorder="1"/>
    <xf numFmtId="10" fontId="4" fillId="0" borderId="11" xfId="0" applyNumberFormat="1" applyFont="1" applyBorder="1"/>
    <xf numFmtId="41" fontId="4" fillId="0" borderId="21" xfId="0" applyNumberFormat="1" applyFont="1" applyBorder="1"/>
    <xf numFmtId="41" fontId="4" fillId="0" borderId="11" xfId="0" applyNumberFormat="1" applyFont="1" applyBorder="1"/>
    <xf numFmtId="3" fontId="0" fillId="0" borderId="14" xfId="0" applyNumberFormat="1" applyBorder="1"/>
    <xf numFmtId="3" fontId="4" fillId="0" borderId="12" xfId="0" applyNumberFormat="1" applyFont="1" applyBorder="1"/>
    <xf numFmtId="3" fontId="4" fillId="0" borderId="14" xfId="0" applyNumberFormat="1" applyFont="1" applyBorder="1"/>
    <xf numFmtId="3" fontId="0" fillId="0" borderId="38" xfId="0" applyNumberFormat="1" applyBorder="1"/>
    <xf numFmtId="3" fontId="0" fillId="0" borderId="43" xfId="0" applyNumberFormat="1" applyBorder="1"/>
    <xf numFmtId="0" fontId="4" fillId="0" borderId="16" xfId="0" applyFont="1" applyBorder="1"/>
    <xf numFmtId="10" fontId="1" fillId="0" borderId="14" xfId="0" applyNumberFormat="1" applyFont="1" applyBorder="1"/>
    <xf numFmtId="10" fontId="1" fillId="0" borderId="43" xfId="0" applyNumberFormat="1" applyFont="1" applyBorder="1"/>
    <xf numFmtId="0" fontId="0" fillId="0" borderId="0" xfId="0" applyAlignment="1">
      <alignment wrapText="1"/>
    </xf>
    <xf numFmtId="1" fontId="4" fillId="0" borderId="0" xfId="0" applyNumberFormat="1" applyFont="1"/>
    <xf numFmtId="10" fontId="0" fillId="0" borderId="10" xfId="0" applyNumberFormat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5" xfId="0" applyNumberFormat="1" applyFont="1" applyBorder="1"/>
    <xf numFmtId="10" fontId="13" fillId="0" borderId="17" xfId="0" applyNumberFormat="1" applyFont="1" applyBorder="1"/>
    <xf numFmtId="3" fontId="1" fillId="0" borderId="34" xfId="0" applyNumberFormat="1" applyFont="1" applyBorder="1"/>
    <xf numFmtId="10" fontId="1" fillId="0" borderId="15" xfId="0" applyNumberFormat="1" applyFont="1" applyBorder="1"/>
    <xf numFmtId="10" fontId="1" fillId="0" borderId="17" xfId="0" applyNumberFormat="1" applyFont="1" applyBorder="1"/>
    <xf numFmtId="165" fontId="0" fillId="0" borderId="0" xfId="1" applyNumberFormat="1" applyFont="1" applyFill="1" applyBorder="1"/>
    <xf numFmtId="3" fontId="5" fillId="0" borderId="0" xfId="0" applyNumberFormat="1" applyFont="1"/>
    <xf numFmtId="41" fontId="0" fillId="0" borderId="2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4" fillId="6" borderId="14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38" xfId="0" applyFont="1" applyBorder="1"/>
    <xf numFmtId="165" fontId="5" fillId="0" borderId="11" xfId="1" applyNumberFormat="1" applyFont="1" applyFill="1" applyBorder="1"/>
    <xf numFmtId="165" fontId="5" fillId="0" borderId="43" xfId="1" applyNumberFormat="1" applyFont="1" applyFill="1" applyBorder="1"/>
    <xf numFmtId="0" fontId="4" fillId="0" borderId="15" xfId="0" applyFont="1" applyBorder="1"/>
    <xf numFmtId="0" fontId="4" fillId="0" borderId="34" xfId="0" applyFont="1" applyBorder="1" applyAlignment="1">
      <alignment horizontal="center" wrapText="1"/>
    </xf>
    <xf numFmtId="10" fontId="0" fillId="0" borderId="0" xfId="2" applyNumberFormat="1" applyFont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41" fontId="0" fillId="0" borderId="70" xfId="0" applyNumberFormat="1" applyBorder="1" applyAlignment="1">
      <alignment horizontal="center"/>
    </xf>
    <xf numFmtId="0" fontId="4" fillId="0" borderId="12" xfId="0" applyFont="1" applyBorder="1" applyAlignment="1">
      <alignment horizontal="left"/>
    </xf>
    <xf numFmtId="10" fontId="4" fillId="12" borderId="42" xfId="0" applyNumberFormat="1" applyFont="1" applyFill="1" applyBorder="1" applyAlignment="1">
      <alignment horizontal="center" wrapText="1"/>
    </xf>
    <xf numFmtId="0" fontId="27" fillId="13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42" xfId="2" applyNumberFormat="1" applyFont="1" applyBorder="1"/>
    <xf numFmtId="164" fontId="0" fillId="6" borderId="15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0" fontId="0" fillId="6" borderId="15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10" fontId="0" fillId="0" borderId="12" xfId="0" applyNumberFormat="1" applyBorder="1"/>
    <xf numFmtId="0" fontId="0" fillId="6" borderId="15" xfId="0" applyFill="1" applyBorder="1"/>
    <xf numFmtId="0" fontId="0" fillId="6" borderId="14" xfId="0" applyFill="1" applyBorder="1"/>
    <xf numFmtId="0" fontId="4" fillId="3" borderId="71" xfId="0" applyFont="1" applyFill="1" applyBorder="1"/>
    <xf numFmtId="0" fontId="30" fillId="0" borderId="0" xfId="0" applyFont="1"/>
    <xf numFmtId="41" fontId="0" fillId="5" borderId="10" xfId="0" applyNumberFormat="1" applyFill="1" applyBorder="1"/>
    <xf numFmtId="0" fontId="0" fillId="5" borderId="10" xfId="0" applyFill="1" applyBorder="1"/>
    <xf numFmtId="41" fontId="0" fillId="5" borderId="11" xfId="0" applyNumberFormat="1" applyFill="1" applyBorder="1"/>
    <xf numFmtId="41" fontId="0" fillId="0" borderId="14" xfId="1" applyNumberFormat="1" applyFont="1" applyBorder="1"/>
    <xf numFmtId="41" fontId="7" fillId="3" borderId="22" xfId="1" applyNumberFormat="1" applyFont="1" applyFill="1" applyBorder="1"/>
    <xf numFmtId="41" fontId="7" fillId="3" borderId="34" xfId="1" applyNumberFormat="1" applyFont="1" applyFill="1" applyBorder="1" applyAlignment="1">
      <alignment horizontal="center"/>
    </xf>
    <xf numFmtId="41" fontId="7" fillId="3" borderId="20" xfId="1" applyNumberFormat="1" applyFont="1" applyFill="1" applyBorder="1"/>
    <xf numFmtId="3" fontId="4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/>
    </xf>
    <xf numFmtId="3" fontId="0" fillId="2" borderId="16" xfId="0" applyNumberFormat="1" applyFill="1" applyBorder="1"/>
    <xf numFmtId="41" fontId="0" fillId="0" borderId="12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10" fontId="1" fillId="0" borderId="0" xfId="0" applyNumberFormat="1" applyFont="1"/>
    <xf numFmtId="41" fontId="4" fillId="3" borderId="31" xfId="0" applyNumberFormat="1" applyFont="1" applyFill="1" applyBorder="1" applyAlignment="1">
      <alignment horizontal="center"/>
    </xf>
    <xf numFmtId="41" fontId="4" fillId="3" borderId="65" xfId="0" applyNumberFormat="1" applyFont="1" applyFill="1" applyBorder="1"/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1" xfId="0" applyNumberFormat="1" applyFill="1" applyBorder="1" applyAlignment="1">
      <alignment horizontal="center"/>
    </xf>
    <xf numFmtId="3" fontId="0" fillId="4" borderId="16" xfId="0" applyNumberFormat="1" applyFill="1" applyBorder="1"/>
    <xf numFmtId="41" fontId="4" fillId="3" borderId="47" xfId="0" applyNumberFormat="1" applyFont="1" applyFill="1" applyBorder="1" applyAlignment="1">
      <alignment horizontal="center"/>
    </xf>
    <xf numFmtId="41" fontId="4" fillId="3" borderId="66" xfId="0" applyNumberFormat="1" applyFont="1" applyFill="1" applyBorder="1"/>
    <xf numFmtId="3" fontId="4" fillId="12" borderId="50" xfId="0" applyNumberFormat="1" applyFont="1" applyFill="1" applyBorder="1" applyAlignment="1">
      <alignment horizontal="center" wrapText="1"/>
    </xf>
    <xf numFmtId="3" fontId="4" fillId="12" borderId="41" xfId="0" applyNumberFormat="1" applyFont="1" applyFill="1" applyBorder="1" applyAlignment="1">
      <alignment horizontal="center" wrapText="1"/>
    </xf>
    <xf numFmtId="10" fontId="4" fillId="12" borderId="41" xfId="0" applyNumberFormat="1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/>
    </xf>
    <xf numFmtId="3" fontId="0" fillId="0" borderId="21" xfId="0" applyNumberFormat="1" applyBorder="1"/>
    <xf numFmtId="3" fontId="4" fillId="15" borderId="0" xfId="0" applyNumberFormat="1" applyFont="1" applyFill="1"/>
    <xf numFmtId="10" fontId="4" fillId="15" borderId="14" xfId="0" applyNumberFormat="1" applyFont="1" applyFill="1" applyBorder="1"/>
    <xf numFmtId="10" fontId="4" fillId="15" borderId="0" xfId="0" applyNumberFormat="1" applyFont="1" applyFill="1"/>
    <xf numFmtId="3" fontId="4" fillId="15" borderId="12" xfId="0" applyNumberFormat="1" applyFont="1" applyFill="1" applyBorder="1"/>
    <xf numFmtId="3" fontId="4" fillId="0" borderId="38" xfId="0" applyNumberFormat="1" applyFont="1" applyBorder="1"/>
    <xf numFmtId="3" fontId="4" fillId="0" borderId="34" xfId="0" applyNumberFormat="1" applyFont="1" applyBorder="1"/>
    <xf numFmtId="10" fontId="4" fillId="0" borderId="34" xfId="0" applyNumberFormat="1" applyFont="1" applyBorder="1"/>
    <xf numFmtId="10" fontId="0" fillId="0" borderId="34" xfId="0" applyNumberFormat="1" applyBorder="1"/>
    <xf numFmtId="10" fontId="28" fillId="0" borderId="63" xfId="0" applyNumberFormat="1" applyFont="1" applyBorder="1"/>
    <xf numFmtId="10" fontId="4" fillId="15" borderId="15" xfId="0" applyNumberFormat="1" applyFont="1" applyFill="1" applyBorder="1"/>
    <xf numFmtId="10" fontId="4" fillId="0" borderId="17" xfId="0" applyNumberFormat="1" applyFont="1" applyBorder="1"/>
    <xf numFmtId="0" fontId="4" fillId="12" borderId="50" xfId="0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 horizontal="center"/>
    </xf>
    <xf numFmtId="0" fontId="0" fillId="0" borderId="17" xfId="0" applyBorder="1"/>
    <xf numFmtId="10" fontId="4" fillId="15" borderId="15" xfId="2" applyNumberFormat="1" applyFont="1" applyFill="1" applyBorder="1"/>
    <xf numFmtId="10" fontId="32" fillId="11" borderId="42" xfId="2" applyNumberFormat="1" applyFont="1" applyFill="1" applyBorder="1"/>
    <xf numFmtId="0" fontId="0" fillId="16" borderId="10" xfId="0" applyFill="1" applyBorder="1"/>
    <xf numFmtId="0" fontId="4" fillId="16" borderId="63" xfId="0" applyFont="1" applyFill="1" applyBorder="1" applyAlignment="1">
      <alignment horizontal="center" wrapText="1"/>
    </xf>
    <xf numFmtId="0" fontId="4" fillId="16" borderId="42" xfId="0" applyFont="1" applyFill="1" applyBorder="1" applyAlignment="1">
      <alignment horizontal="center"/>
    </xf>
    <xf numFmtId="3" fontId="0" fillId="0" borderId="11" xfId="0" applyNumberFormat="1" applyBorder="1"/>
    <xf numFmtId="0" fontId="3" fillId="0" borderId="14" xfId="0" applyFont="1" applyBorder="1"/>
    <xf numFmtId="0" fontId="4" fillId="0" borderId="34" xfId="0" applyFont="1" applyBorder="1" applyAlignment="1">
      <alignment horizontal="center" vertical="center" wrapText="1"/>
    </xf>
    <xf numFmtId="10" fontId="4" fillId="0" borderId="14" xfId="0" applyNumberFormat="1" applyFont="1" applyBorder="1"/>
    <xf numFmtId="3" fontId="4" fillId="0" borderId="21" xfId="0" applyNumberFormat="1" applyFont="1" applyBorder="1"/>
    <xf numFmtId="3" fontId="4" fillId="0" borderId="11" xfId="0" applyNumberFormat="1" applyFont="1" applyBorder="1"/>
    <xf numFmtId="3" fontId="1" fillId="0" borderId="14" xfId="0" applyNumberFormat="1" applyFont="1" applyBorder="1"/>
    <xf numFmtId="3" fontId="1" fillId="0" borderId="38" xfId="0" applyNumberFormat="1" applyFont="1" applyBorder="1"/>
    <xf numFmtId="3" fontId="1" fillId="0" borderId="43" xfId="0" applyNumberFormat="1" applyFont="1" applyBorder="1"/>
    <xf numFmtId="10" fontId="4" fillId="0" borderId="43" xfId="0" applyNumberFormat="1" applyFont="1" applyBorder="1"/>
    <xf numFmtId="0" fontId="4" fillId="0" borderId="58" xfId="0" applyFont="1" applyBorder="1" applyAlignment="1">
      <alignment horizontal="center" vertical="center" wrapText="1"/>
    </xf>
    <xf numFmtId="3" fontId="4" fillId="0" borderId="43" xfId="0" applyNumberFormat="1" applyFont="1" applyBorder="1"/>
    <xf numFmtId="10" fontId="0" fillId="0" borderId="43" xfId="0" applyNumberFormat="1" applyBorder="1"/>
    <xf numFmtId="10" fontId="4" fillId="6" borderId="43" xfId="0" applyNumberFormat="1" applyFont="1" applyFill="1" applyBorder="1" applyAlignment="1">
      <alignment horizontal="center" vertical="center"/>
    </xf>
    <xf numFmtId="43" fontId="0" fillId="0" borderId="0" xfId="0" applyNumberFormat="1"/>
    <xf numFmtId="41" fontId="0" fillId="0" borderId="76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22" fillId="0" borderId="61" xfId="2" applyNumberFormat="1" applyFont="1" applyBorder="1" applyAlignment="1">
      <alignment horizontal="center"/>
    </xf>
    <xf numFmtId="10" fontId="22" fillId="0" borderId="0" xfId="2" applyNumberFormat="1" applyFont="1" applyBorder="1" applyAlignment="1">
      <alignment horizontal="center"/>
    </xf>
    <xf numFmtId="10" fontId="22" fillId="0" borderId="78" xfId="2" applyNumberFormat="1" applyFon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16" fillId="3" borderId="60" xfId="0" applyNumberFormat="1" applyFont="1" applyFill="1" applyBorder="1" applyAlignment="1">
      <alignment horizontal="center"/>
    </xf>
    <xf numFmtId="41" fontId="4" fillId="3" borderId="63" xfId="0" applyNumberFormat="1" applyFont="1" applyFill="1" applyBorder="1" applyAlignment="1">
      <alignment horizontal="center"/>
    </xf>
    <xf numFmtId="41" fontId="16" fillId="3" borderId="63" xfId="0" applyNumberFormat="1" applyFont="1" applyFill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0" fontId="4" fillId="0" borderId="80" xfId="0" applyFont="1" applyBorder="1" applyAlignment="1">
      <alignment horizontal="center"/>
    </xf>
    <xf numFmtId="10" fontId="22" fillId="0" borderId="81" xfId="2" applyNumberFormat="1" applyFont="1" applyBorder="1" applyAlignment="1">
      <alignment horizontal="center"/>
    </xf>
    <xf numFmtId="41" fontId="0" fillId="0" borderId="82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41" fontId="0" fillId="0" borderId="84" xfId="0" applyNumberForma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41" fontId="0" fillId="0" borderId="85" xfId="0" applyNumberFormat="1" applyBorder="1" applyAlignment="1">
      <alignment horizontal="center"/>
    </xf>
    <xf numFmtId="0" fontId="4" fillId="0" borderId="85" xfId="0" applyFont="1" applyBorder="1" applyAlignment="1">
      <alignment horizontal="center"/>
    </xf>
    <xf numFmtId="10" fontId="22" fillId="0" borderId="86" xfId="2" applyNumberFormat="1" applyFont="1" applyBorder="1" applyAlignment="1">
      <alignment horizontal="center"/>
    </xf>
    <xf numFmtId="10" fontId="22" fillId="0" borderId="87" xfId="2" applyNumberFormat="1" applyFont="1" applyBorder="1" applyAlignment="1">
      <alignment horizontal="center"/>
    </xf>
    <xf numFmtId="10" fontId="22" fillId="0" borderId="14" xfId="2" applyNumberFormat="1" applyFont="1" applyBorder="1" applyAlignment="1">
      <alignment horizontal="center"/>
    </xf>
    <xf numFmtId="10" fontId="22" fillId="0" borderId="88" xfId="2" applyNumberFormat="1" applyFont="1" applyBorder="1" applyAlignment="1">
      <alignment horizontal="center"/>
    </xf>
    <xf numFmtId="41" fontId="16" fillId="3" borderId="77" xfId="0" applyNumberFormat="1" applyFont="1" applyFill="1" applyBorder="1" applyAlignment="1">
      <alignment horizontal="center"/>
    </xf>
    <xf numFmtId="41" fontId="16" fillId="3" borderId="58" xfId="0" applyNumberFormat="1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17" borderId="53" xfId="0" applyFont="1" applyFill="1" applyBorder="1" applyAlignment="1">
      <alignment horizontal="center" vertical="center" wrapText="1"/>
    </xf>
    <xf numFmtId="9" fontId="0" fillId="0" borderId="0" xfId="2" applyFont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31" fillId="6" borderId="50" xfId="0" applyFont="1" applyFill="1" applyBorder="1" applyAlignment="1">
      <alignment horizontal="center"/>
    </xf>
    <xf numFmtId="0" fontId="31" fillId="6" borderId="41" xfId="0" applyFont="1" applyFill="1" applyBorder="1" applyAlignment="1">
      <alignment horizontal="center"/>
    </xf>
    <xf numFmtId="0" fontId="31" fillId="6" borderId="42" xfId="0" applyFont="1" applyFill="1" applyBorder="1" applyAlignment="1">
      <alignment horizontal="center"/>
    </xf>
    <xf numFmtId="3" fontId="0" fillId="7" borderId="18" xfId="0" applyNumberFormat="1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0" fontId="0" fillId="7" borderId="55" xfId="0" applyFill="1" applyBorder="1" applyAlignment="1">
      <alignment vertical="center" textRotation="255"/>
    </xf>
    <xf numFmtId="3" fontId="4" fillId="0" borderId="75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3" fontId="4" fillId="14" borderId="50" xfId="0" applyNumberFormat="1" applyFont="1" applyFill="1" applyBorder="1" applyAlignment="1">
      <alignment horizontal="center" wrapText="1"/>
    </xf>
    <xf numFmtId="3" fontId="4" fillId="14" borderId="41" xfId="0" applyNumberFormat="1" applyFont="1" applyFill="1" applyBorder="1" applyAlignment="1">
      <alignment horizontal="center" wrapText="1"/>
    </xf>
    <xf numFmtId="3" fontId="4" fillId="14" borderId="42" xfId="0" applyNumberFormat="1" applyFont="1" applyFill="1" applyBorder="1" applyAlignment="1">
      <alignment horizontal="center" wrapText="1"/>
    </xf>
    <xf numFmtId="3" fontId="29" fillId="13" borderId="50" xfId="0" applyNumberFormat="1" applyFont="1" applyFill="1" applyBorder="1" applyAlignment="1">
      <alignment horizontal="center" wrapText="1"/>
    </xf>
    <xf numFmtId="3" fontId="29" fillId="13" borderId="41" xfId="0" applyNumberFormat="1" applyFont="1" applyFill="1" applyBorder="1" applyAlignment="1">
      <alignment horizontal="center" wrapText="1"/>
    </xf>
    <xf numFmtId="3" fontId="29" fillId="13" borderId="42" xfId="0" applyNumberFormat="1" applyFont="1" applyFill="1" applyBorder="1" applyAlignment="1">
      <alignment horizontal="center" wrapText="1"/>
    </xf>
    <xf numFmtId="0" fontId="13" fillId="12" borderId="50" xfId="0" applyFont="1" applyFill="1" applyBorder="1" applyAlignment="1">
      <alignment horizontal="center"/>
    </xf>
    <xf numFmtId="0" fontId="13" fillId="12" borderId="42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3" fillId="12" borderId="41" xfId="0" applyFont="1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0" fillId="8" borderId="50" xfId="0" quotePrefix="1" applyNumberFormat="1" applyFont="1" applyFill="1" applyBorder="1" applyAlignment="1">
      <alignment horizontal="center"/>
    </xf>
    <xf numFmtId="166" fontId="20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13" fillId="16" borderId="50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3" fontId="4" fillId="16" borderId="41" xfId="0" applyNumberFormat="1" applyFont="1" applyFill="1" applyBorder="1" applyAlignment="1">
      <alignment horizontal="center" wrapText="1"/>
    </xf>
    <xf numFmtId="3" fontId="4" fillId="16" borderId="42" xfId="0" applyNumberFormat="1" applyFont="1" applyFill="1" applyBorder="1" applyAlignment="1">
      <alignment horizontal="center" wrapText="1"/>
    </xf>
    <xf numFmtId="0" fontId="21" fillId="9" borderId="50" xfId="0" applyFont="1" applyFill="1" applyBorder="1" applyAlignment="1">
      <alignment horizontal="center"/>
    </xf>
    <xf numFmtId="0" fontId="21" fillId="9" borderId="41" xfId="0" applyFont="1" applyFill="1" applyBorder="1" applyAlignment="1">
      <alignment horizontal="center"/>
    </xf>
    <xf numFmtId="0" fontId="21" fillId="9" borderId="42" xfId="0" applyFont="1" applyFill="1" applyBorder="1" applyAlignment="1">
      <alignment horizontal="center"/>
    </xf>
    <xf numFmtId="0" fontId="21" fillId="10" borderId="50" xfId="0" applyFont="1" applyFill="1" applyBorder="1" applyAlignment="1">
      <alignment horizontal="center"/>
    </xf>
    <xf numFmtId="0" fontId="21" fillId="10" borderId="41" xfId="0" applyFont="1" applyFill="1" applyBorder="1" applyAlignment="1">
      <alignment horizontal="center"/>
    </xf>
    <xf numFmtId="0" fontId="21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1\2021%20Year%20End.xlsx" TargetMode="External"/><Relationship Id="rId1" Type="http://schemas.openxmlformats.org/officeDocument/2006/relationships/externalLinkPath" Target="/data/Finance%20Stats/Monthly%20Operations%20report/2021/2021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2020%20Year%20End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December%202022.xlsx" TargetMode="External"/><Relationship Id="rId1" Type="http://schemas.openxmlformats.org/officeDocument/2006/relationships/externalLinkPath" Target="MSP%20December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1\December%202021.xlsx" TargetMode="External"/><Relationship Id="rId1" Type="http://schemas.openxmlformats.org/officeDocument/2006/relationships/externalLinkPath" Target="/data/Finance%20Stats/Monthly%20Operations%20report/2021/Decem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Market Share"/>
      <sheetName val="Ops - PAX activity"/>
      <sheetName val="Intl Detail"/>
    </sheetNames>
    <sheetDataSet>
      <sheetData sheetId="0">
        <row r="5">
          <cell r="D5">
            <v>18813026</v>
          </cell>
        </row>
        <row r="6">
          <cell r="D6">
            <v>5609060</v>
          </cell>
        </row>
        <row r="7">
          <cell r="D7">
            <v>4025</v>
          </cell>
        </row>
        <row r="10">
          <cell r="D10">
            <v>776009</v>
          </cell>
        </row>
        <row r="16">
          <cell r="D16">
            <v>150969</v>
          </cell>
        </row>
        <row r="17">
          <cell r="D17">
            <v>119594</v>
          </cell>
        </row>
        <row r="18">
          <cell r="D18">
            <v>38</v>
          </cell>
        </row>
        <row r="19">
          <cell r="D19">
            <v>16720</v>
          </cell>
        </row>
        <row r="20">
          <cell r="D20">
            <v>15387</v>
          </cell>
        </row>
        <row r="21">
          <cell r="D21">
            <v>1184</v>
          </cell>
        </row>
        <row r="27">
          <cell r="D27">
            <v>212677.31816468766</v>
          </cell>
        </row>
        <row r="28">
          <cell r="D28">
            <v>22069.491856705368</v>
          </cell>
        </row>
        <row r="32">
          <cell r="B32">
            <v>8142616</v>
          </cell>
        </row>
        <row r="33">
          <cell r="B33">
            <v>4054620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118603.29284416446</v>
          </cell>
        </row>
        <row r="6">
          <cell r="F6">
            <v>11158.31968528508</v>
          </cell>
        </row>
        <row r="10">
          <cell r="F10">
            <v>94074.0253205232</v>
          </cell>
        </row>
        <row r="11">
          <cell r="F11">
            <v>10911.17217142029</v>
          </cell>
        </row>
        <row r="15">
          <cell r="F15">
            <v>0.14469596602999998</v>
          </cell>
        </row>
        <row r="16">
          <cell r="F16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>
        <row r="12">
          <cell r="EZ12">
            <v>232</v>
          </cell>
        </row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"/>
      <sheetData sheetId="4">
        <row r="4">
          <cell r="ID4">
            <v>0</v>
          </cell>
        </row>
        <row r="5">
          <cell r="ID5">
            <v>0</v>
          </cell>
        </row>
        <row r="8">
          <cell r="ID8">
            <v>0</v>
          </cell>
        </row>
        <row r="9">
          <cell r="ID9">
            <v>0</v>
          </cell>
        </row>
        <row r="15">
          <cell r="HR15"/>
          <cell r="HS15"/>
          <cell r="HT15"/>
          <cell r="HU15"/>
          <cell r="HV15">
            <v>16</v>
          </cell>
          <cell r="HW15">
            <v>19</v>
          </cell>
          <cell r="HX15">
            <v>22</v>
          </cell>
          <cell r="HY15">
            <v>22</v>
          </cell>
          <cell r="HZ15">
            <v>18</v>
          </cell>
          <cell r="IA15"/>
          <cell r="IB15"/>
          <cell r="IC15"/>
          <cell r="ID15">
            <v>97</v>
          </cell>
        </row>
        <row r="16">
          <cell r="HR16"/>
          <cell r="HS16"/>
          <cell r="HT16"/>
          <cell r="HU16"/>
          <cell r="HV16">
            <v>16</v>
          </cell>
          <cell r="HW16">
            <v>19</v>
          </cell>
          <cell r="HX16">
            <v>22</v>
          </cell>
          <cell r="HY16">
            <v>22</v>
          </cell>
          <cell r="HZ16">
            <v>18</v>
          </cell>
          <cell r="IA16"/>
          <cell r="IB16"/>
          <cell r="IC16"/>
          <cell r="ID16">
            <v>97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B19">
            <v>0</v>
          </cell>
          <cell r="IC19">
            <v>0</v>
          </cell>
        </row>
        <row r="22">
          <cell r="ID22">
            <v>0</v>
          </cell>
        </row>
        <row r="23">
          <cell r="ID23">
            <v>0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HR32"/>
          <cell r="HS32"/>
          <cell r="HT32"/>
          <cell r="HU32"/>
          <cell r="HV32">
            <v>3072</v>
          </cell>
          <cell r="HW32">
            <v>5298</v>
          </cell>
          <cell r="HX32">
            <v>6400</v>
          </cell>
          <cell r="HY32">
            <v>6040</v>
          </cell>
          <cell r="HZ32">
            <v>4644</v>
          </cell>
          <cell r="IA32"/>
          <cell r="IB32"/>
          <cell r="IC32"/>
          <cell r="ID32">
            <v>25454</v>
          </cell>
        </row>
        <row r="33">
          <cell r="HR33"/>
          <cell r="HS33"/>
          <cell r="HT33"/>
          <cell r="HU33"/>
          <cell r="HV33">
            <v>3870</v>
          </cell>
          <cell r="HW33">
            <v>5636</v>
          </cell>
          <cell r="HX33">
            <v>5069</v>
          </cell>
          <cell r="HY33">
            <v>5074</v>
          </cell>
          <cell r="HZ33">
            <v>4102</v>
          </cell>
          <cell r="IA33"/>
          <cell r="IB33"/>
          <cell r="IC33"/>
          <cell r="ID33">
            <v>23751</v>
          </cell>
        </row>
        <row r="37">
          <cell r="HR37"/>
          <cell r="HS37"/>
          <cell r="HT37"/>
          <cell r="HU37"/>
          <cell r="HV37">
            <v>20</v>
          </cell>
          <cell r="HW37">
            <v>10</v>
          </cell>
          <cell r="HX37">
            <v>55</v>
          </cell>
          <cell r="HY37">
            <v>88</v>
          </cell>
          <cell r="HZ37">
            <v>13</v>
          </cell>
          <cell r="IA37"/>
          <cell r="IB37"/>
          <cell r="IC37"/>
          <cell r="ID37">
            <v>186</v>
          </cell>
        </row>
        <row r="38">
          <cell r="HR38"/>
          <cell r="HS38"/>
          <cell r="HT38"/>
          <cell r="HU38"/>
          <cell r="HV38">
            <v>1</v>
          </cell>
          <cell r="HW38">
            <v>6</v>
          </cell>
          <cell r="HX38">
            <v>3</v>
          </cell>
          <cell r="HY38">
            <v>4</v>
          </cell>
          <cell r="HZ38">
            <v>1</v>
          </cell>
          <cell r="IA38"/>
          <cell r="IB38"/>
          <cell r="IC38"/>
          <cell r="ID38">
            <v>15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B41">
            <v>0</v>
          </cell>
          <cell r="IC41">
            <v>0</v>
          </cell>
        </row>
        <row r="47">
          <cell r="ID47">
            <v>1699085</v>
          </cell>
        </row>
        <row r="48">
          <cell r="ID48">
            <v>0</v>
          </cell>
        </row>
        <row r="52">
          <cell r="ID52">
            <v>451347</v>
          </cell>
        </row>
        <row r="53">
          <cell r="ID53">
            <v>3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B64">
            <v>0</v>
          </cell>
          <cell r="IC64">
            <v>0</v>
          </cell>
        </row>
      </sheetData>
      <sheetData sheetId="5">
        <row r="4">
          <cell r="ID4">
            <v>470</v>
          </cell>
        </row>
        <row r="5">
          <cell r="ID5">
            <v>470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N19">
            <v>80</v>
          </cell>
          <cell r="HO19">
            <v>72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B19">
            <v>82</v>
          </cell>
          <cell r="IC19">
            <v>100</v>
          </cell>
        </row>
        <row r="22">
          <cell r="ID22">
            <v>66167</v>
          </cell>
        </row>
        <row r="23">
          <cell r="ID23">
            <v>65064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N41">
            <v>7424</v>
          </cell>
          <cell r="HO41">
            <v>8432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B41">
            <v>11876</v>
          </cell>
          <cell r="IC41">
            <v>14021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6">
        <row r="4">
          <cell r="IQ4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7">
        <row r="4">
          <cell r="ID4">
            <v>901</v>
          </cell>
        </row>
        <row r="5">
          <cell r="ID5">
            <v>899</v>
          </cell>
        </row>
        <row r="8">
          <cell r="ID8">
            <v>4</v>
          </cell>
        </row>
        <row r="9">
          <cell r="ID9">
            <v>5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N19">
            <v>93</v>
          </cell>
          <cell r="HO19">
            <v>58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B19">
            <v>112</v>
          </cell>
          <cell r="IC19">
            <v>90</v>
          </cell>
        </row>
        <row r="22">
          <cell r="ID22">
            <v>125050</v>
          </cell>
        </row>
        <row r="23">
          <cell r="ID23">
            <v>123392</v>
          </cell>
        </row>
        <row r="27">
          <cell r="ID27">
            <v>3778</v>
          </cell>
        </row>
        <row r="28">
          <cell r="ID28">
            <v>3991</v>
          </cell>
        </row>
        <row r="32">
          <cell r="ID32">
            <v>0</v>
          </cell>
        </row>
        <row r="33">
          <cell r="ID33">
            <v>0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N41">
            <v>12934</v>
          </cell>
          <cell r="HO41">
            <v>7795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B41">
            <v>15629</v>
          </cell>
          <cell r="IC41">
            <v>11391</v>
          </cell>
        </row>
        <row r="47">
          <cell r="ID47">
            <v>198132</v>
          </cell>
        </row>
        <row r="48">
          <cell r="ID48">
            <v>0</v>
          </cell>
        </row>
        <row r="52">
          <cell r="ID52">
            <v>114527</v>
          </cell>
        </row>
        <row r="53">
          <cell r="ID53">
            <v>37610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N64">
            <v>14859</v>
          </cell>
          <cell r="HO64">
            <v>6933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B64">
            <v>25709</v>
          </cell>
          <cell r="IC64">
            <v>18873</v>
          </cell>
        </row>
      </sheetData>
      <sheetData sheetId="8"/>
      <sheetData sheetId="9">
        <row r="4">
          <cell r="ID4">
            <v>3537</v>
          </cell>
        </row>
        <row r="5">
          <cell r="ID5">
            <v>3534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N19">
            <v>769</v>
          </cell>
          <cell r="HO19">
            <v>621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B19">
            <v>568</v>
          </cell>
          <cell r="IC19">
            <v>621</v>
          </cell>
        </row>
        <row r="22">
          <cell r="ID22">
            <v>534378</v>
          </cell>
        </row>
        <row r="23">
          <cell r="ID23">
            <v>528652</v>
          </cell>
        </row>
        <row r="27">
          <cell r="ID27">
            <v>15005</v>
          </cell>
        </row>
        <row r="28">
          <cell r="ID28">
            <v>17278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N41">
            <v>110604</v>
          </cell>
          <cell r="HO41">
            <v>91352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B41">
            <v>84025</v>
          </cell>
          <cell r="IC41">
            <v>86575</v>
          </cell>
        </row>
        <row r="47">
          <cell r="ID47">
            <v>351136</v>
          </cell>
        </row>
        <row r="48">
          <cell r="ID48">
            <v>649352</v>
          </cell>
        </row>
        <row r="52">
          <cell r="ID52">
            <v>54978</v>
          </cell>
        </row>
        <row r="53">
          <cell r="ID53">
            <v>139169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N64">
            <v>106323</v>
          </cell>
          <cell r="HO64">
            <v>142080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B64">
            <v>88269</v>
          </cell>
          <cell r="IC64">
            <v>84220</v>
          </cell>
        </row>
      </sheetData>
      <sheetData sheetId="10"/>
      <sheetData sheetId="11">
        <row r="12">
          <cell r="EZ12">
            <v>151</v>
          </cell>
        </row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2">
        <row r="5">
          <cell r="IQ5"/>
        </row>
        <row r="8">
          <cell r="ID8">
            <v>0</v>
          </cell>
        </row>
        <row r="9">
          <cell r="ID9">
            <v>0</v>
          </cell>
        </row>
        <row r="15">
          <cell r="HR15"/>
          <cell r="HS15"/>
          <cell r="HT15"/>
          <cell r="HU15"/>
          <cell r="HV15">
            <v>1</v>
          </cell>
          <cell r="HW15">
            <v>13</v>
          </cell>
          <cell r="HX15">
            <v>13</v>
          </cell>
          <cell r="HY15">
            <v>14</v>
          </cell>
          <cell r="HZ15">
            <v>8</v>
          </cell>
          <cell r="IA15"/>
          <cell r="IB15"/>
          <cell r="IC15"/>
          <cell r="ID15">
            <v>49</v>
          </cell>
        </row>
        <row r="16">
          <cell r="HR16"/>
          <cell r="HS16"/>
          <cell r="HT16"/>
          <cell r="HU16"/>
          <cell r="HV16">
            <v>1</v>
          </cell>
          <cell r="HW16">
            <v>13</v>
          </cell>
          <cell r="HX16">
            <v>13</v>
          </cell>
          <cell r="HY16">
            <v>14</v>
          </cell>
          <cell r="HZ16">
            <v>8</v>
          </cell>
          <cell r="IA16"/>
          <cell r="IB16"/>
          <cell r="IC16"/>
          <cell r="ID16">
            <v>49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B19">
            <v>0</v>
          </cell>
          <cell r="IC19">
            <v>0</v>
          </cell>
        </row>
        <row r="22">
          <cell r="ID22">
            <v>0</v>
          </cell>
        </row>
        <row r="23">
          <cell r="ID23">
            <v>0</v>
          </cell>
        </row>
        <row r="32">
          <cell r="HR32"/>
          <cell r="HS32"/>
          <cell r="HT32"/>
          <cell r="HU32"/>
          <cell r="HV32">
            <v>181</v>
          </cell>
          <cell r="HW32">
            <v>2383</v>
          </cell>
          <cell r="HX32">
            <v>2973</v>
          </cell>
          <cell r="HY32">
            <v>3255</v>
          </cell>
          <cell r="HZ32">
            <v>1569</v>
          </cell>
          <cell r="IA32"/>
          <cell r="IB32"/>
          <cell r="IC32"/>
          <cell r="ID32">
            <v>10361</v>
          </cell>
        </row>
        <row r="33">
          <cell r="HR33"/>
          <cell r="HS33"/>
          <cell r="HT33"/>
          <cell r="HU33"/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  <cell r="HZ33">
            <v>1171</v>
          </cell>
          <cell r="IA33"/>
          <cell r="IB33"/>
          <cell r="IC33"/>
          <cell r="ID33">
            <v>9033</v>
          </cell>
        </row>
        <row r="37">
          <cell r="HR37"/>
          <cell r="HS37"/>
          <cell r="HT37"/>
          <cell r="HU37"/>
          <cell r="HV37"/>
          <cell r="HW37">
            <v>3</v>
          </cell>
          <cell r="HX37">
            <v>10</v>
          </cell>
          <cell r="HY37">
            <v>6</v>
          </cell>
          <cell r="HZ37">
            <v>5</v>
          </cell>
          <cell r="IA37"/>
          <cell r="IB37"/>
          <cell r="IC37"/>
          <cell r="ID37">
            <v>24</v>
          </cell>
        </row>
        <row r="38">
          <cell r="HR38"/>
          <cell r="HS38"/>
          <cell r="HT38"/>
          <cell r="HU38"/>
          <cell r="HV38"/>
          <cell r="HW38">
            <v>11</v>
          </cell>
          <cell r="HX38">
            <v>3</v>
          </cell>
          <cell r="HY38">
            <v>4</v>
          </cell>
          <cell r="HZ38">
            <v>10</v>
          </cell>
          <cell r="IA38"/>
          <cell r="IB38"/>
          <cell r="IC38"/>
          <cell r="ID38">
            <v>28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B41">
            <v>0</v>
          </cell>
          <cell r="IC41">
            <v>0</v>
          </cell>
        </row>
        <row r="47">
          <cell r="ID47">
            <v>389407</v>
          </cell>
        </row>
        <row r="48">
          <cell r="ID48">
            <v>0</v>
          </cell>
        </row>
        <row r="52">
          <cell r="ID52">
            <v>217061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B64">
            <v>0</v>
          </cell>
          <cell r="IC64">
            <v>0</v>
          </cell>
        </row>
      </sheetData>
      <sheetData sheetId="13">
        <row r="4">
          <cell r="ID4">
            <v>55803</v>
          </cell>
        </row>
        <row r="5">
          <cell r="ID5">
            <v>55739</v>
          </cell>
        </row>
        <row r="8">
          <cell r="ID8">
            <v>50</v>
          </cell>
        </row>
        <row r="9">
          <cell r="ID9">
            <v>104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  <cell r="HY15">
            <v>317</v>
          </cell>
          <cell r="HZ15">
            <v>268</v>
          </cell>
          <cell r="IA15">
            <v>287</v>
          </cell>
          <cell r="IB15">
            <v>322</v>
          </cell>
          <cell r="IC15">
            <v>448</v>
          </cell>
          <cell r="ID15">
            <v>4379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  <cell r="HY16">
            <v>319</v>
          </cell>
          <cell r="HZ16">
            <v>273</v>
          </cell>
          <cell r="IA16">
            <v>287</v>
          </cell>
          <cell r="IB16">
            <v>327</v>
          </cell>
          <cell r="IC16">
            <v>448</v>
          </cell>
          <cell r="ID16">
            <v>4394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N19">
            <v>9604</v>
          </cell>
          <cell r="HO19">
            <v>9176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B19">
            <v>10034</v>
          </cell>
          <cell r="IC19">
            <v>9931</v>
          </cell>
        </row>
        <row r="22">
          <cell r="ID22">
            <v>7847174</v>
          </cell>
        </row>
        <row r="23">
          <cell r="ID23">
            <v>7821748</v>
          </cell>
        </row>
        <row r="27">
          <cell r="ID27">
            <v>264326</v>
          </cell>
        </row>
        <row r="28">
          <cell r="ID28">
            <v>263886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  <cell r="HY32">
            <v>61432</v>
          </cell>
          <cell r="HZ32">
            <v>49565</v>
          </cell>
          <cell r="IA32">
            <v>53196</v>
          </cell>
          <cell r="IB32">
            <v>53600</v>
          </cell>
          <cell r="IC32">
            <v>57665</v>
          </cell>
          <cell r="ID32">
            <v>670618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  <cell r="HY33">
            <v>58300</v>
          </cell>
          <cell r="HZ33">
            <v>50856</v>
          </cell>
          <cell r="IA33">
            <v>51080</v>
          </cell>
          <cell r="IB33">
            <v>57315</v>
          </cell>
          <cell r="IC33">
            <v>79968</v>
          </cell>
          <cell r="ID33">
            <v>709351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  <cell r="HY37">
            <v>1334</v>
          </cell>
          <cell r="HZ37">
            <v>1200</v>
          </cell>
          <cell r="IA37">
            <v>1535</v>
          </cell>
          <cell r="IB37">
            <v>1659</v>
          </cell>
          <cell r="IC37">
            <v>1891</v>
          </cell>
          <cell r="ID37">
            <v>14897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  <cell r="HY38">
            <v>1281</v>
          </cell>
          <cell r="HZ38">
            <v>1341</v>
          </cell>
          <cell r="IA38">
            <v>1457</v>
          </cell>
          <cell r="IB38">
            <v>1617</v>
          </cell>
          <cell r="IC38">
            <v>2251</v>
          </cell>
          <cell r="ID38">
            <v>15628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N41">
            <v>1268828</v>
          </cell>
          <cell r="HO41">
            <v>1233313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B41">
            <v>1406262</v>
          </cell>
          <cell r="IC41">
            <v>1386607</v>
          </cell>
        </row>
        <row r="47">
          <cell r="ID47">
            <v>27733108</v>
          </cell>
        </row>
        <row r="48">
          <cell r="ID48">
            <v>16836946</v>
          </cell>
        </row>
        <row r="52">
          <cell r="ID52">
            <v>20836507</v>
          </cell>
        </row>
        <row r="53">
          <cell r="ID53">
            <v>15288809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N64">
            <v>5993333</v>
          </cell>
          <cell r="HO64">
            <v>5408965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B64">
            <v>6993350</v>
          </cell>
          <cell r="IC64">
            <v>6260246</v>
          </cell>
        </row>
        <row r="70">
          <cell r="ID70">
            <v>4805278</v>
          </cell>
        </row>
        <row r="71">
          <cell r="ID71">
            <v>3016470</v>
          </cell>
        </row>
        <row r="73">
          <cell r="ID73">
            <v>437481</v>
          </cell>
        </row>
        <row r="74">
          <cell r="ID74">
            <v>271870</v>
          </cell>
        </row>
      </sheetData>
      <sheetData sheetId="14">
        <row r="4">
          <cell r="ID4">
            <v>932</v>
          </cell>
        </row>
        <row r="5">
          <cell r="ID5">
            <v>932</v>
          </cell>
        </row>
        <row r="8">
          <cell r="ID8">
            <v>11</v>
          </cell>
        </row>
        <row r="9">
          <cell r="ID9">
            <v>11</v>
          </cell>
        </row>
        <row r="15">
          <cell r="ID15">
            <v>1</v>
          </cell>
        </row>
        <row r="16">
          <cell r="ID16">
            <v>1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N19">
            <v>152</v>
          </cell>
          <cell r="HO19">
            <v>162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B19">
            <v>152</v>
          </cell>
          <cell r="IC19">
            <v>162</v>
          </cell>
        </row>
        <row r="22">
          <cell r="ID22">
            <v>9900</v>
          </cell>
        </row>
        <row r="23">
          <cell r="ID23">
            <v>9282</v>
          </cell>
        </row>
        <row r="27">
          <cell r="ID27">
            <v>690</v>
          </cell>
        </row>
        <row r="28">
          <cell r="ID28">
            <v>720</v>
          </cell>
        </row>
        <row r="32">
          <cell r="ID32">
            <v>0</v>
          </cell>
        </row>
        <row r="33">
          <cell r="ID33">
            <v>0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N41">
            <v>1723</v>
          </cell>
          <cell r="HO41">
            <v>1908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B41">
            <v>1347</v>
          </cell>
          <cell r="IC41">
            <v>1935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5">
        <row r="4">
          <cell r="ID4">
            <v>522</v>
          </cell>
        </row>
        <row r="5">
          <cell r="ID5">
            <v>518</v>
          </cell>
        </row>
        <row r="8">
          <cell r="ID8">
            <v>0</v>
          </cell>
        </row>
        <row r="9">
          <cell r="ID9">
            <v>0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  <cell r="HV15"/>
          <cell r="HX15"/>
          <cell r="HY15"/>
          <cell r="HZ15"/>
          <cell r="IA15"/>
          <cell r="IB15"/>
          <cell r="IC15"/>
          <cell r="ID15">
            <v>99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  <cell r="HV16"/>
          <cell r="HX16"/>
          <cell r="HY16"/>
          <cell r="HZ16"/>
          <cell r="IA16"/>
          <cell r="IB16"/>
          <cell r="IC16"/>
          <cell r="ID16">
            <v>99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N19">
            <v>107</v>
          </cell>
          <cell r="HO19">
            <v>139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B19">
            <v>68</v>
          </cell>
          <cell r="IC19">
            <v>60</v>
          </cell>
        </row>
        <row r="22">
          <cell r="ID22">
            <v>84200</v>
          </cell>
        </row>
        <row r="23">
          <cell r="ID23">
            <v>78651</v>
          </cell>
        </row>
        <row r="27">
          <cell r="ID27">
            <v>707</v>
          </cell>
        </row>
        <row r="28">
          <cell r="ID28">
            <v>731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  <cell r="HV32"/>
          <cell r="HW32"/>
          <cell r="HX32"/>
          <cell r="HY32"/>
          <cell r="HZ32"/>
          <cell r="IA32"/>
          <cell r="IB32"/>
          <cell r="IC32"/>
          <cell r="ID32">
            <v>9678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  <cell r="HV33"/>
          <cell r="HW33"/>
          <cell r="HX33"/>
          <cell r="HY33"/>
          <cell r="HZ33"/>
          <cell r="IA33"/>
          <cell r="IB33"/>
          <cell r="IC33"/>
          <cell r="ID33">
            <v>11586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  <cell r="HV37"/>
          <cell r="HW37"/>
          <cell r="HX37"/>
          <cell r="HY37"/>
          <cell r="HZ37"/>
          <cell r="IA37"/>
          <cell r="IB37"/>
          <cell r="IC37"/>
          <cell r="ID37">
            <v>21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  <cell r="HV38"/>
          <cell r="HW38"/>
          <cell r="HX38"/>
          <cell r="HY38"/>
          <cell r="HZ38"/>
          <cell r="IA38"/>
          <cell r="IB38"/>
          <cell r="IC38"/>
          <cell r="ID38">
            <v>11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N41">
            <v>13512</v>
          </cell>
          <cell r="HO41">
            <v>17003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B41">
            <v>10676</v>
          </cell>
          <cell r="IC41">
            <v>9502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6">
        <row r="4">
          <cell r="ID4">
            <v>0</v>
          </cell>
        </row>
        <row r="5">
          <cell r="ID5">
            <v>0</v>
          </cell>
        </row>
        <row r="8">
          <cell r="ID8">
            <v>0</v>
          </cell>
        </row>
        <row r="9">
          <cell r="ID9">
            <v>0</v>
          </cell>
        </row>
        <row r="15">
          <cell r="HR15"/>
          <cell r="HS15"/>
          <cell r="HT15"/>
          <cell r="HU15">
            <v>3</v>
          </cell>
          <cell r="HV15">
            <v>27</v>
          </cell>
          <cell r="HW15">
            <v>27</v>
          </cell>
          <cell r="HX15">
            <v>31</v>
          </cell>
          <cell r="HY15">
            <v>31</v>
          </cell>
          <cell r="HZ15">
            <v>33</v>
          </cell>
          <cell r="IA15">
            <v>19</v>
          </cell>
          <cell r="IB15">
            <v>17</v>
          </cell>
          <cell r="IC15">
            <v>10</v>
          </cell>
          <cell r="ID15">
            <v>198</v>
          </cell>
        </row>
        <row r="16">
          <cell r="HR16"/>
          <cell r="HS16"/>
          <cell r="HT16"/>
          <cell r="HU16">
            <v>3</v>
          </cell>
          <cell r="HV16">
            <v>27</v>
          </cell>
          <cell r="HW16">
            <v>27</v>
          </cell>
          <cell r="HX16">
            <v>31</v>
          </cell>
          <cell r="HY16">
            <v>31</v>
          </cell>
          <cell r="HZ16">
            <v>33</v>
          </cell>
          <cell r="IA16">
            <v>19</v>
          </cell>
          <cell r="IB16">
            <v>17</v>
          </cell>
          <cell r="IC16">
            <v>10</v>
          </cell>
          <cell r="ID16">
            <v>198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B19">
            <v>34</v>
          </cell>
          <cell r="IC19">
            <v>20</v>
          </cell>
        </row>
        <row r="22">
          <cell r="ID22">
            <v>0</v>
          </cell>
        </row>
        <row r="23">
          <cell r="ID23">
            <v>0</v>
          </cell>
        </row>
        <row r="32">
          <cell r="HR32"/>
          <cell r="HS32"/>
          <cell r="HT32"/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  <cell r="HY32">
            <v>4978</v>
          </cell>
          <cell r="HZ32">
            <v>4714</v>
          </cell>
          <cell r="IA32">
            <v>3042</v>
          </cell>
          <cell r="IB32">
            <v>2029</v>
          </cell>
          <cell r="IC32">
            <v>1017</v>
          </cell>
          <cell r="ID32">
            <v>28023</v>
          </cell>
        </row>
        <row r="33">
          <cell r="HR33"/>
          <cell r="HS33"/>
          <cell r="HT33"/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  <cell r="HZ33">
            <v>4595</v>
          </cell>
          <cell r="IA33">
            <v>2538</v>
          </cell>
          <cell r="IB33">
            <v>1987</v>
          </cell>
          <cell r="IC33">
            <v>932</v>
          </cell>
          <cell r="ID33">
            <v>28047</v>
          </cell>
        </row>
        <row r="37">
          <cell r="HR37"/>
          <cell r="HS37"/>
          <cell r="HT37"/>
          <cell r="HU37"/>
          <cell r="HV37">
            <v>29</v>
          </cell>
          <cell r="HW37">
            <v>9</v>
          </cell>
          <cell r="HX37"/>
          <cell r="HY37">
            <v>28</v>
          </cell>
          <cell r="HZ37">
            <v>16</v>
          </cell>
          <cell r="IA37">
            <v>36</v>
          </cell>
          <cell r="IB37">
            <v>46</v>
          </cell>
          <cell r="IC37">
            <v>13</v>
          </cell>
          <cell r="ID37">
            <v>177</v>
          </cell>
        </row>
        <row r="38">
          <cell r="HR38"/>
          <cell r="HS38"/>
          <cell r="HT38"/>
          <cell r="HU38">
            <v>6</v>
          </cell>
          <cell r="HV38">
            <v>35</v>
          </cell>
          <cell r="HW38">
            <v>25</v>
          </cell>
          <cell r="HX38"/>
          <cell r="HY38">
            <v>25</v>
          </cell>
          <cell r="HZ38">
            <v>20</v>
          </cell>
          <cell r="IA38">
            <v>26</v>
          </cell>
          <cell r="IB38">
            <v>53</v>
          </cell>
          <cell r="IC38">
            <v>21</v>
          </cell>
          <cell r="ID38">
            <v>211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B41">
            <v>4016</v>
          </cell>
          <cell r="IC41">
            <v>1949</v>
          </cell>
        </row>
        <row r="47">
          <cell r="ID47">
            <v>53028</v>
          </cell>
        </row>
        <row r="48">
          <cell r="ID48">
            <v>0</v>
          </cell>
        </row>
        <row r="52">
          <cell r="ID52">
            <v>9531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B64">
            <v>1716</v>
          </cell>
          <cell r="IC64">
            <v>1240</v>
          </cell>
        </row>
      </sheetData>
      <sheetData sheetId="17">
        <row r="4">
          <cell r="ID4">
            <v>961</v>
          </cell>
        </row>
        <row r="5">
          <cell r="ID5">
            <v>961</v>
          </cell>
        </row>
        <row r="8">
          <cell r="ID8">
            <v>2</v>
          </cell>
        </row>
        <row r="9">
          <cell r="ID9">
            <v>3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N19">
            <v>93</v>
          </cell>
          <cell r="HO19">
            <v>96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B19">
            <v>177</v>
          </cell>
          <cell r="IC19">
            <v>169</v>
          </cell>
        </row>
        <row r="22">
          <cell r="ID22">
            <v>90472</v>
          </cell>
        </row>
        <row r="23">
          <cell r="ID23">
            <v>85334</v>
          </cell>
        </row>
        <row r="27">
          <cell r="ID27">
            <v>2516</v>
          </cell>
        </row>
        <row r="28">
          <cell r="ID28">
            <v>2701</v>
          </cell>
        </row>
        <row r="32">
          <cell r="ID32">
            <v>0</v>
          </cell>
        </row>
        <row r="33">
          <cell r="ID33">
            <v>0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N41">
            <v>6458</v>
          </cell>
          <cell r="HO41">
            <v>6109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B41">
            <v>15386</v>
          </cell>
          <cell r="IC41">
            <v>13479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18">
        <row r="4">
          <cell r="ID4">
            <v>0</v>
          </cell>
        </row>
        <row r="5">
          <cell r="ID5">
            <v>0</v>
          </cell>
        </row>
        <row r="8">
          <cell r="ID8">
            <v>0</v>
          </cell>
        </row>
        <row r="9">
          <cell r="ID9">
            <v>0</v>
          </cell>
        </row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  <cell r="HY15">
            <v>22</v>
          </cell>
          <cell r="HZ15">
            <v>17</v>
          </cell>
          <cell r="IA15">
            <v>18</v>
          </cell>
          <cell r="IB15">
            <v>17</v>
          </cell>
          <cell r="IC15">
            <v>17</v>
          </cell>
          <cell r="ID15">
            <v>200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  <cell r="HY16">
            <v>22</v>
          </cell>
          <cell r="HZ16">
            <v>17</v>
          </cell>
          <cell r="IA16">
            <v>18</v>
          </cell>
          <cell r="IB16">
            <v>17</v>
          </cell>
          <cell r="IC16">
            <v>17</v>
          </cell>
          <cell r="ID16">
            <v>200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N19">
            <v>22</v>
          </cell>
          <cell r="HO19">
            <v>28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B19">
            <v>34</v>
          </cell>
          <cell r="IC19">
            <v>34</v>
          </cell>
        </row>
        <row r="22">
          <cell r="ID22">
            <v>0</v>
          </cell>
        </row>
        <row r="23">
          <cell r="ID23">
            <v>0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  <cell r="HY32">
            <v>6040</v>
          </cell>
          <cell r="HZ32">
            <v>4186</v>
          </cell>
          <cell r="IA32">
            <v>4296</v>
          </cell>
          <cell r="IB32">
            <v>3875</v>
          </cell>
          <cell r="IC32">
            <v>3880</v>
          </cell>
          <cell r="ID32">
            <v>46317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  <cell r="HY33">
            <v>5074</v>
          </cell>
          <cell r="HZ33">
            <v>4083</v>
          </cell>
          <cell r="IA33">
            <v>2929</v>
          </cell>
          <cell r="IB33">
            <v>3257</v>
          </cell>
          <cell r="IC33">
            <v>4202</v>
          </cell>
          <cell r="ID33">
            <v>40372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  <cell r="HY37">
            <v>88</v>
          </cell>
          <cell r="HZ37">
            <v>11</v>
          </cell>
          <cell r="IA37">
            <v>17</v>
          </cell>
          <cell r="IB37">
            <v>3</v>
          </cell>
          <cell r="IC37"/>
          <cell r="ID37">
            <v>188</v>
          </cell>
        </row>
        <row r="38">
          <cell r="HR38">
            <v>2</v>
          </cell>
          <cell r="HS38">
            <v>1</v>
          </cell>
          <cell r="HT38">
            <v>0</v>
          </cell>
          <cell r="HU38"/>
          <cell r="HV38">
            <v>8</v>
          </cell>
          <cell r="HW38">
            <v>4</v>
          </cell>
          <cell r="HX38">
            <v>0</v>
          </cell>
          <cell r="HY38">
            <v>4</v>
          </cell>
          <cell r="HZ38">
            <v>6</v>
          </cell>
          <cell r="IA38">
            <v>0</v>
          </cell>
          <cell r="IB38">
            <v>2</v>
          </cell>
          <cell r="IC38"/>
          <cell r="ID38">
            <v>27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N41">
            <v>4163</v>
          </cell>
          <cell r="HO41">
            <v>6138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B41">
            <v>7132</v>
          </cell>
          <cell r="IC41">
            <v>8082</v>
          </cell>
        </row>
        <row r="47">
          <cell r="ID47">
            <v>4811338</v>
          </cell>
        </row>
        <row r="48">
          <cell r="ID48">
            <v>0</v>
          </cell>
        </row>
        <row r="52">
          <cell r="ID52">
            <v>1612039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N64">
            <v>638466</v>
          </cell>
          <cell r="HO64">
            <v>584943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B64">
            <v>708810</v>
          </cell>
          <cell r="IC64">
            <v>549257</v>
          </cell>
        </row>
      </sheetData>
      <sheetData sheetId="19"/>
      <sheetData sheetId="20"/>
      <sheetData sheetId="21">
        <row r="12">
          <cell r="EZ12">
            <v>0</v>
          </cell>
        </row>
      </sheetData>
      <sheetData sheetId="22">
        <row r="4">
          <cell r="ID4">
            <v>5295</v>
          </cell>
        </row>
        <row r="5">
          <cell r="ID5">
            <v>5274</v>
          </cell>
        </row>
        <row r="8">
          <cell r="ID8">
            <v>0</v>
          </cell>
        </row>
        <row r="9">
          <cell r="ID9">
            <v>0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N19">
            <v>751</v>
          </cell>
          <cell r="HO19">
            <v>736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B19">
            <v>912</v>
          </cell>
          <cell r="IC19">
            <v>797</v>
          </cell>
        </row>
        <row r="22">
          <cell r="ID22">
            <v>672686</v>
          </cell>
        </row>
        <row r="23">
          <cell r="ID23">
            <v>668354</v>
          </cell>
        </row>
        <row r="27">
          <cell r="ID27">
            <v>11712</v>
          </cell>
        </row>
        <row r="28">
          <cell r="ID28">
            <v>12398</v>
          </cell>
        </row>
        <row r="32">
          <cell r="ID32">
            <v>0</v>
          </cell>
        </row>
        <row r="33">
          <cell r="ID33">
            <v>0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N41">
            <v>96112</v>
          </cell>
          <cell r="HO41">
            <v>94215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B41">
            <v>110504</v>
          </cell>
          <cell r="IC41">
            <v>90084</v>
          </cell>
        </row>
        <row r="47">
          <cell r="ID47">
            <v>2032716</v>
          </cell>
        </row>
        <row r="48">
          <cell r="ID48">
            <v>0</v>
          </cell>
        </row>
        <row r="52">
          <cell r="ID52">
            <v>495708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N64">
            <v>270480</v>
          </cell>
          <cell r="HO64">
            <v>234739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B64">
            <v>219740</v>
          </cell>
          <cell r="IC64">
            <v>155849</v>
          </cell>
        </row>
        <row r="70">
          <cell r="ID70">
            <v>664247</v>
          </cell>
        </row>
        <row r="71">
          <cell r="ID71">
            <v>4107</v>
          </cell>
        </row>
        <row r="73">
          <cell r="ID73">
            <v>0</v>
          </cell>
        </row>
        <row r="74">
          <cell r="ID74">
            <v>0</v>
          </cell>
        </row>
      </sheetData>
      <sheetData sheetId="23">
        <row r="4">
          <cell r="ID4">
            <v>1457</v>
          </cell>
        </row>
        <row r="5">
          <cell r="ID5">
            <v>1458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N19">
            <v>270</v>
          </cell>
          <cell r="HO19">
            <v>251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B19">
            <v>252</v>
          </cell>
          <cell r="IC19">
            <v>275</v>
          </cell>
        </row>
        <row r="22">
          <cell r="ID22">
            <v>221337</v>
          </cell>
        </row>
        <row r="23">
          <cell r="ID23">
            <v>210920</v>
          </cell>
        </row>
        <row r="27">
          <cell r="ID27">
            <v>1456</v>
          </cell>
        </row>
        <row r="28">
          <cell r="ID28">
            <v>1545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N41">
            <v>37391</v>
          </cell>
          <cell r="HO41">
            <v>38052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B41">
            <v>34940</v>
          </cell>
          <cell r="IC41">
            <v>37012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24">
        <row r="4">
          <cell r="ID4">
            <v>9342</v>
          </cell>
        </row>
        <row r="5">
          <cell r="ID5">
            <v>9377</v>
          </cell>
        </row>
        <row r="8">
          <cell r="ID8">
            <v>840</v>
          </cell>
        </row>
        <row r="9">
          <cell r="ID9">
            <v>802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  <cell r="HY15">
            <v>23</v>
          </cell>
          <cell r="HZ15">
            <v>5</v>
          </cell>
          <cell r="IA15">
            <v>19</v>
          </cell>
          <cell r="IB15">
            <v>34</v>
          </cell>
          <cell r="IC15">
            <v>156</v>
          </cell>
          <cell r="ID15">
            <v>1080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  <cell r="HY16">
            <v>25</v>
          </cell>
          <cell r="HZ16">
            <v>1</v>
          </cell>
          <cell r="IA16">
            <v>17</v>
          </cell>
          <cell r="IB16">
            <v>36</v>
          </cell>
          <cell r="IC16">
            <v>162</v>
          </cell>
          <cell r="ID16">
            <v>1078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N19">
            <v>1636</v>
          </cell>
          <cell r="HO19">
            <v>1821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B19">
            <v>1817</v>
          </cell>
          <cell r="IC19">
            <v>2219</v>
          </cell>
        </row>
        <row r="22">
          <cell r="ID22">
            <v>1491686</v>
          </cell>
        </row>
        <row r="23">
          <cell r="ID23">
            <v>1494633</v>
          </cell>
        </row>
        <row r="27">
          <cell r="ID27">
            <v>24145</v>
          </cell>
        </row>
        <row r="28">
          <cell r="ID28">
            <v>24089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  <cell r="HY32">
            <v>2810</v>
          </cell>
          <cell r="HZ32">
            <v>177</v>
          </cell>
          <cell r="IA32">
            <v>1495</v>
          </cell>
          <cell r="IB32">
            <v>4743</v>
          </cell>
          <cell r="IC32">
            <v>17342</v>
          </cell>
          <cell r="ID32">
            <v>139148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  <cell r="HZ33">
            <v>82</v>
          </cell>
          <cell r="IA33">
            <v>2436</v>
          </cell>
          <cell r="IB33">
            <v>5608</v>
          </cell>
          <cell r="IC33">
            <v>25855</v>
          </cell>
          <cell r="ID33">
            <v>142614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  <cell r="HY37">
            <v>25</v>
          </cell>
          <cell r="HZ37">
            <v>1</v>
          </cell>
          <cell r="IA37">
            <v>29</v>
          </cell>
          <cell r="IB37">
            <v>92</v>
          </cell>
          <cell r="IC37">
            <v>382</v>
          </cell>
          <cell r="ID37">
            <v>2010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  <cell r="HZ38">
            <v>2</v>
          </cell>
          <cell r="IA38">
            <v>42</v>
          </cell>
          <cell r="IB38">
            <v>97</v>
          </cell>
          <cell r="IC38">
            <v>416</v>
          </cell>
          <cell r="ID38">
            <v>2049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N41">
            <v>212833</v>
          </cell>
          <cell r="HO41">
            <v>245717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B41">
            <v>264614</v>
          </cell>
          <cell r="IC41">
            <v>322314</v>
          </cell>
        </row>
        <row r="47">
          <cell r="ID47">
            <v>1073337</v>
          </cell>
        </row>
        <row r="48">
          <cell r="ID48">
            <v>841607</v>
          </cell>
        </row>
        <row r="52">
          <cell r="ID52">
            <v>865549</v>
          </cell>
        </row>
        <row r="53">
          <cell r="ID53">
            <v>809395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N64">
            <v>284287</v>
          </cell>
          <cell r="HO64">
            <v>447632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B64">
            <v>90199</v>
          </cell>
          <cell r="IC64">
            <v>121167</v>
          </cell>
        </row>
        <row r="70">
          <cell r="ID70">
            <v>1492661</v>
          </cell>
        </row>
        <row r="71">
          <cell r="ID71">
            <v>1972</v>
          </cell>
        </row>
        <row r="73">
          <cell r="ID73">
            <v>142614</v>
          </cell>
        </row>
        <row r="74">
          <cell r="ID74">
            <v>0</v>
          </cell>
        </row>
      </sheetData>
      <sheetData sheetId="25"/>
      <sheetData sheetId="26"/>
      <sheetData sheetId="27">
        <row r="4">
          <cell r="ID4">
            <v>4130</v>
          </cell>
        </row>
        <row r="5">
          <cell r="ID5">
            <v>4132</v>
          </cell>
        </row>
        <row r="8">
          <cell r="ID8">
            <v>21</v>
          </cell>
        </row>
        <row r="9">
          <cell r="ID9">
            <v>23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N19">
            <v>510</v>
          </cell>
          <cell r="HO19">
            <v>493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B19">
            <v>758</v>
          </cell>
          <cell r="IC19">
            <v>744</v>
          </cell>
        </row>
        <row r="22">
          <cell r="ID22">
            <v>548728</v>
          </cell>
        </row>
        <row r="23">
          <cell r="ID23">
            <v>548401</v>
          </cell>
        </row>
        <row r="27">
          <cell r="ID27">
            <v>16924</v>
          </cell>
        </row>
        <row r="28">
          <cell r="ID28">
            <v>16920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N41">
            <v>59867</v>
          </cell>
          <cell r="HO41">
            <v>60343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B41">
            <v>101372</v>
          </cell>
          <cell r="IC41">
            <v>98473</v>
          </cell>
        </row>
        <row r="47">
          <cell r="ID47">
            <v>562657</v>
          </cell>
        </row>
        <row r="48">
          <cell r="ID48">
            <v>356942</v>
          </cell>
        </row>
        <row r="52">
          <cell r="ID52">
            <v>308812</v>
          </cell>
        </row>
        <row r="53">
          <cell r="ID53">
            <v>142827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N64">
            <v>66035</v>
          </cell>
          <cell r="HO64">
            <v>111521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B64">
            <v>71641</v>
          </cell>
          <cell r="IC64">
            <v>139023</v>
          </cell>
        </row>
      </sheetData>
      <sheetData sheetId="28">
        <row r="4">
          <cell r="IQ4"/>
        </row>
      </sheetData>
      <sheetData sheetId="29">
        <row r="12">
          <cell r="EZ12">
            <v>0</v>
          </cell>
        </row>
      </sheetData>
      <sheetData sheetId="30">
        <row r="4">
          <cell r="ID4">
            <v>710</v>
          </cell>
        </row>
        <row r="5">
          <cell r="ID5">
            <v>709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N19">
            <v>100</v>
          </cell>
          <cell r="HO19">
            <v>58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B19">
            <v>113</v>
          </cell>
          <cell r="IC19">
            <v>164</v>
          </cell>
        </row>
        <row r="22">
          <cell r="ID22">
            <v>37881</v>
          </cell>
        </row>
        <row r="23">
          <cell r="ID23">
            <v>39479</v>
          </cell>
        </row>
        <row r="27">
          <cell r="ID27">
            <v>1859</v>
          </cell>
        </row>
        <row r="28">
          <cell r="ID28">
            <v>1713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N41">
            <v>4818</v>
          </cell>
          <cell r="HO41">
            <v>3159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B41">
            <v>7056</v>
          </cell>
          <cell r="IC41">
            <v>8561</v>
          </cell>
        </row>
        <row r="47">
          <cell r="ID47">
            <v>19913</v>
          </cell>
        </row>
        <row r="48">
          <cell r="ID48">
            <v>0</v>
          </cell>
        </row>
        <row r="52">
          <cell r="ID52">
            <v>5714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N64">
            <v>500</v>
          </cell>
          <cell r="HO64">
            <v>1503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B64">
            <v>221</v>
          </cell>
          <cell r="IC64">
            <v>523</v>
          </cell>
        </row>
      </sheetData>
      <sheetData sheetId="31">
        <row r="4">
          <cell r="ID4">
            <v>0</v>
          </cell>
        </row>
        <row r="5">
          <cell r="ID5">
            <v>0</v>
          </cell>
        </row>
        <row r="8">
          <cell r="ID8">
            <v>4</v>
          </cell>
        </row>
        <row r="9">
          <cell r="ID9">
            <v>4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B19">
            <v>2</v>
          </cell>
          <cell r="IC19">
            <v>0</v>
          </cell>
        </row>
        <row r="22">
          <cell r="ID22">
            <v>92</v>
          </cell>
        </row>
        <row r="23">
          <cell r="ID23">
            <v>0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2">
        <row r="4">
          <cell r="ID4">
            <v>19</v>
          </cell>
        </row>
        <row r="5">
          <cell r="ID5">
            <v>19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N19">
            <v>18</v>
          </cell>
          <cell r="HO19">
            <v>24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D22">
            <v>1298</v>
          </cell>
        </row>
        <row r="23">
          <cell r="ID23">
            <v>1306</v>
          </cell>
        </row>
        <row r="27">
          <cell r="ID27">
            <v>24</v>
          </cell>
        </row>
        <row r="28">
          <cell r="ID28">
            <v>27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N41">
            <v>1236</v>
          </cell>
          <cell r="HO41">
            <v>1654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D47">
            <v>666</v>
          </cell>
        </row>
        <row r="48">
          <cell r="ID48">
            <v>0</v>
          </cell>
        </row>
        <row r="52">
          <cell r="ID52">
            <v>520</v>
          </cell>
        </row>
        <row r="53">
          <cell r="ID53">
            <v>1489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N64">
            <v>1099</v>
          </cell>
          <cell r="HO64">
            <v>647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33">
        <row r="4">
          <cell r="IQ4"/>
        </row>
      </sheetData>
      <sheetData sheetId="34"/>
      <sheetData sheetId="35"/>
      <sheetData sheetId="36"/>
      <sheetData sheetId="37">
        <row r="12">
          <cell r="EZ12">
            <v>1001</v>
          </cell>
        </row>
      </sheetData>
      <sheetData sheetId="38"/>
      <sheetData sheetId="39">
        <row r="4">
          <cell r="IQ4"/>
        </row>
      </sheetData>
      <sheetData sheetId="40"/>
      <sheetData sheetId="41">
        <row r="4">
          <cell r="IQ4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42">
        <row r="4">
          <cell r="ID4">
            <v>1</v>
          </cell>
        </row>
        <row r="5">
          <cell r="ID5">
            <v>1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D22">
            <v>11</v>
          </cell>
        </row>
        <row r="23">
          <cell r="ID23">
            <v>26</v>
          </cell>
        </row>
        <row r="27">
          <cell r="ID27">
            <v>0</v>
          </cell>
        </row>
        <row r="28">
          <cell r="ID28">
            <v>3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3">
        <row r="4">
          <cell r="ID4">
            <v>196</v>
          </cell>
        </row>
        <row r="5">
          <cell r="ID5">
            <v>195</v>
          </cell>
        </row>
        <row r="8">
          <cell r="ID8">
            <v>3</v>
          </cell>
        </row>
        <row r="9">
          <cell r="ID9">
            <v>2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N19">
            <v>64</v>
          </cell>
          <cell r="HO19">
            <v>144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B19">
            <v>8</v>
          </cell>
          <cell r="IC19">
            <v>0</v>
          </cell>
        </row>
        <row r="22">
          <cell r="ID22">
            <v>12589</v>
          </cell>
        </row>
        <row r="23">
          <cell r="ID23">
            <v>12592</v>
          </cell>
        </row>
        <row r="27">
          <cell r="ID27">
            <v>588</v>
          </cell>
        </row>
        <row r="28">
          <cell r="ID28">
            <v>473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N41">
            <v>3910</v>
          </cell>
          <cell r="HO41">
            <v>9275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B41">
            <v>554</v>
          </cell>
          <cell r="IC41">
            <v>0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4">
        <row r="4">
          <cell r="ID4">
            <v>0</v>
          </cell>
        </row>
        <row r="5">
          <cell r="ID5">
            <v>0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933</v>
          </cell>
        </row>
        <row r="16">
          <cell r="ID16">
            <v>947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N19">
            <v>62</v>
          </cell>
          <cell r="HO19">
            <v>62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B19">
            <v>167</v>
          </cell>
          <cell r="IC19">
            <v>175</v>
          </cell>
        </row>
        <row r="22">
          <cell r="ID22">
            <v>0</v>
          </cell>
        </row>
        <row r="23">
          <cell r="ID23">
            <v>0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ID32">
            <v>49542</v>
          </cell>
        </row>
        <row r="33">
          <cell r="ID33">
            <v>51577</v>
          </cell>
        </row>
        <row r="37">
          <cell r="ID37">
            <v>535</v>
          </cell>
        </row>
        <row r="38">
          <cell r="ID38">
            <v>525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N41">
            <v>3329</v>
          </cell>
          <cell r="HO41">
            <v>3106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B41">
            <v>10346</v>
          </cell>
          <cell r="IC41">
            <v>8832</v>
          </cell>
        </row>
        <row r="47">
          <cell r="ID47">
            <v>795427.4</v>
          </cell>
        </row>
        <row r="48">
          <cell r="ID48">
            <v>0</v>
          </cell>
        </row>
        <row r="52">
          <cell r="ID52">
            <v>8738.2000000000007</v>
          </cell>
        </row>
        <row r="53">
          <cell r="ID53">
            <v>564.4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B64">
            <v>0</v>
          </cell>
          <cell r="IC64">
            <v>0</v>
          </cell>
        </row>
      </sheetData>
      <sheetData sheetId="45">
        <row r="4">
          <cell r="ID4">
            <v>651</v>
          </cell>
        </row>
        <row r="5">
          <cell r="ID5">
            <v>650</v>
          </cell>
        </row>
        <row r="8">
          <cell r="ID8">
            <v>2</v>
          </cell>
        </row>
        <row r="9">
          <cell r="ID9">
            <v>3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N19">
            <v>256</v>
          </cell>
          <cell r="HO19">
            <v>163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B19">
            <v>82</v>
          </cell>
          <cell r="IC19">
            <v>72</v>
          </cell>
        </row>
        <row r="22">
          <cell r="ID22">
            <v>43938</v>
          </cell>
        </row>
        <row r="23">
          <cell r="ID23">
            <v>43841</v>
          </cell>
        </row>
        <row r="27">
          <cell r="ID27">
            <v>1393</v>
          </cell>
        </row>
        <row r="28">
          <cell r="ID28">
            <v>1315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N41">
            <v>16208</v>
          </cell>
          <cell r="HO41">
            <v>10645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B41">
            <v>5332</v>
          </cell>
          <cell r="IC41">
            <v>4792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46">
        <row r="12">
          <cell r="EZ12">
            <v>0</v>
          </cell>
        </row>
      </sheetData>
      <sheetData sheetId="47"/>
      <sheetData sheetId="48">
        <row r="4">
          <cell r="ID4">
            <v>8589</v>
          </cell>
        </row>
        <row r="5">
          <cell r="ID5">
            <v>8579</v>
          </cell>
        </row>
        <row r="8">
          <cell r="ID8">
            <v>1</v>
          </cell>
        </row>
        <row r="9">
          <cell r="ID9">
            <v>10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  <cell r="HY15">
            <v>30</v>
          </cell>
          <cell r="HZ15">
            <v>24</v>
          </cell>
          <cell r="IA15">
            <v>5</v>
          </cell>
          <cell r="IB15"/>
          <cell r="IC15"/>
          <cell r="ID15">
            <v>245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  <cell r="HY16">
            <v>30</v>
          </cell>
          <cell r="HZ16">
            <v>24</v>
          </cell>
          <cell r="IA16">
            <v>4</v>
          </cell>
          <cell r="IB16"/>
          <cell r="IC16"/>
          <cell r="ID16">
            <v>244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N19">
            <v>2225</v>
          </cell>
          <cell r="HO19">
            <v>2225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B19">
            <v>1184</v>
          </cell>
          <cell r="IC19">
            <v>1402</v>
          </cell>
        </row>
        <row r="22">
          <cell r="ID22">
            <v>436887</v>
          </cell>
        </row>
        <row r="23">
          <cell r="ID23">
            <v>436232</v>
          </cell>
        </row>
        <row r="27">
          <cell r="ID27">
            <v>18176</v>
          </cell>
        </row>
        <row r="28">
          <cell r="ID28">
            <v>18060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  <cell r="HY32">
            <v>1826</v>
          </cell>
          <cell r="HZ32">
            <v>1427</v>
          </cell>
          <cell r="IA32">
            <v>271</v>
          </cell>
          <cell r="IB32"/>
          <cell r="IC32"/>
          <cell r="ID32">
            <v>13442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  <cell r="HY33">
            <v>1773</v>
          </cell>
          <cell r="HZ33">
            <v>1330</v>
          </cell>
          <cell r="IA33">
            <v>174</v>
          </cell>
          <cell r="IB33"/>
          <cell r="IC33"/>
          <cell r="ID33">
            <v>12326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  <cell r="HY37">
            <v>40</v>
          </cell>
          <cell r="HZ37">
            <v>12</v>
          </cell>
          <cell r="IA37">
            <v>8</v>
          </cell>
          <cell r="IB37"/>
          <cell r="IC37"/>
          <cell r="ID37">
            <v>224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  <cell r="HY38">
            <v>33</v>
          </cell>
          <cell r="HZ38">
            <v>17</v>
          </cell>
          <cell r="IA38">
            <v>6</v>
          </cell>
          <cell r="IB38"/>
          <cell r="IC38"/>
          <cell r="ID38">
            <v>213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N41">
            <v>109861</v>
          </cell>
          <cell r="HO41">
            <v>106778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B41">
            <v>60456</v>
          </cell>
          <cell r="IC41">
            <v>78789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D70">
            <v>156323</v>
          </cell>
        </row>
        <row r="71">
          <cell r="ID71">
            <v>279909</v>
          </cell>
        </row>
        <row r="73">
          <cell r="ID73">
            <v>4512</v>
          </cell>
        </row>
        <row r="74">
          <cell r="ID74">
            <v>7814</v>
          </cell>
        </row>
      </sheetData>
      <sheetData sheetId="49">
        <row r="4">
          <cell r="ID4">
            <v>694</v>
          </cell>
        </row>
        <row r="5">
          <cell r="ID5">
            <v>694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N19">
            <v>94</v>
          </cell>
          <cell r="HO19">
            <v>90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B19">
            <v>118</v>
          </cell>
          <cell r="IC19">
            <v>116</v>
          </cell>
        </row>
        <row r="22">
          <cell r="ID22">
            <v>42672</v>
          </cell>
        </row>
        <row r="23">
          <cell r="ID23">
            <v>43378</v>
          </cell>
        </row>
        <row r="27">
          <cell r="ID27">
            <v>1092</v>
          </cell>
        </row>
        <row r="28">
          <cell r="ID28">
            <v>1194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  <cell r="HN41">
            <v>5398</v>
          </cell>
          <cell r="HO41">
            <v>5169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B41">
            <v>7104</v>
          </cell>
          <cell r="IC41">
            <v>6152</v>
          </cell>
        </row>
        <row r="47">
          <cell r="ID47">
            <v>1267</v>
          </cell>
        </row>
        <row r="48">
          <cell r="ID48">
            <v>0</v>
          </cell>
        </row>
        <row r="52">
          <cell r="ID52">
            <v>563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B64">
            <v>164</v>
          </cell>
          <cell r="IC64">
            <v>206</v>
          </cell>
        </row>
      </sheetData>
      <sheetData sheetId="50">
        <row r="4">
          <cell r="ID4">
            <v>1082</v>
          </cell>
        </row>
        <row r="5">
          <cell r="ID5">
            <v>1082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N19">
            <v>168</v>
          </cell>
          <cell r="HO19">
            <v>170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B19">
            <v>158</v>
          </cell>
          <cell r="IC19">
            <v>150</v>
          </cell>
        </row>
        <row r="22">
          <cell r="ID22">
            <v>64786</v>
          </cell>
        </row>
        <row r="23">
          <cell r="ID23">
            <v>65306</v>
          </cell>
        </row>
        <row r="27">
          <cell r="ID27">
            <v>1874</v>
          </cell>
        </row>
        <row r="28">
          <cell r="ID28">
            <v>2011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N41">
            <v>8235</v>
          </cell>
          <cell r="HO41">
            <v>8785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B41">
            <v>9284</v>
          </cell>
          <cell r="IC41">
            <v>9272</v>
          </cell>
        </row>
        <row r="47">
          <cell r="ID47">
            <v>9575</v>
          </cell>
        </row>
        <row r="48">
          <cell r="ID48">
            <v>0</v>
          </cell>
        </row>
        <row r="52">
          <cell r="ID52">
            <v>948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N64">
            <v>1844</v>
          </cell>
          <cell r="HO64">
            <v>5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B64">
            <v>1348</v>
          </cell>
          <cell r="IC64">
            <v>2730</v>
          </cell>
        </row>
      </sheetData>
      <sheetData sheetId="51">
        <row r="4">
          <cell r="ID4">
            <v>533</v>
          </cell>
        </row>
        <row r="5">
          <cell r="ID5">
            <v>530</v>
          </cell>
        </row>
        <row r="8">
          <cell r="ID8">
            <v>2</v>
          </cell>
        </row>
        <row r="9">
          <cell r="ID9">
            <v>5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N19">
            <v>152</v>
          </cell>
          <cell r="HO19">
            <v>203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B19">
            <v>28</v>
          </cell>
          <cell r="IC19">
            <v>22</v>
          </cell>
        </row>
        <row r="22">
          <cell r="ID22">
            <v>32819</v>
          </cell>
        </row>
        <row r="23">
          <cell r="ID23">
            <v>33048</v>
          </cell>
        </row>
        <row r="27">
          <cell r="ID27">
            <v>1022</v>
          </cell>
        </row>
        <row r="28">
          <cell r="ID28">
            <v>968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N41">
            <v>9619</v>
          </cell>
          <cell r="HO41">
            <v>12781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B41">
            <v>1837</v>
          </cell>
          <cell r="IC41">
            <v>1461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2">
        <row r="8">
          <cell r="IQ8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</row>
      </sheetData>
      <sheetData sheetId="53">
        <row r="4">
          <cell r="ID4">
            <v>32994</v>
          </cell>
        </row>
        <row r="5">
          <cell r="ID5">
            <v>32976</v>
          </cell>
        </row>
        <row r="8">
          <cell r="ID8">
            <v>8</v>
          </cell>
        </row>
        <row r="9">
          <cell r="ID9">
            <v>31</v>
          </cell>
        </row>
        <row r="15">
          <cell r="HR15">
            <v>6</v>
          </cell>
          <cell r="HS15"/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  <cell r="HY15">
            <v>92</v>
          </cell>
          <cell r="HZ15">
            <v>91</v>
          </cell>
          <cell r="IA15">
            <v>110</v>
          </cell>
          <cell r="IB15">
            <v>111</v>
          </cell>
          <cell r="IC15">
            <v>93</v>
          </cell>
          <cell r="ID15">
            <v>675</v>
          </cell>
        </row>
        <row r="16">
          <cell r="HR16">
            <v>5</v>
          </cell>
          <cell r="HS16"/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  <cell r="HY16">
            <v>92</v>
          </cell>
          <cell r="HZ16">
            <v>92</v>
          </cell>
          <cell r="IA16">
            <v>111</v>
          </cell>
          <cell r="IB16">
            <v>111</v>
          </cell>
          <cell r="IC16">
            <v>92</v>
          </cell>
          <cell r="ID16">
            <v>677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N19">
            <v>5827</v>
          </cell>
          <cell r="HO19">
            <v>5813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B19">
            <v>4795</v>
          </cell>
          <cell r="IC19">
            <v>4257</v>
          </cell>
        </row>
        <row r="22">
          <cell r="ID22">
            <v>1769159</v>
          </cell>
        </row>
        <row r="23">
          <cell r="ID23">
            <v>1770052</v>
          </cell>
        </row>
        <row r="27">
          <cell r="ID27">
            <v>56429</v>
          </cell>
        </row>
        <row r="28">
          <cell r="ID28">
            <v>55150</v>
          </cell>
        </row>
        <row r="32">
          <cell r="HR32">
            <v>364</v>
          </cell>
          <cell r="HS32"/>
          <cell r="HT32">
            <v>194</v>
          </cell>
          <cell r="HU32">
            <v>2311</v>
          </cell>
          <cell r="HV32"/>
          <cell r="HW32">
            <v>3052</v>
          </cell>
          <cell r="HX32">
            <v>5283</v>
          </cell>
          <cell r="HY32">
            <v>6042</v>
          </cell>
          <cell r="HZ32">
            <v>5258</v>
          </cell>
          <cell r="IA32">
            <v>6783</v>
          </cell>
          <cell r="IB32">
            <v>6203</v>
          </cell>
          <cell r="IC32">
            <v>5514</v>
          </cell>
          <cell r="ID32">
            <v>41004</v>
          </cell>
        </row>
        <row r="33">
          <cell r="HR33">
            <v>191</v>
          </cell>
          <cell r="HS33"/>
          <cell r="HT33">
            <v>163</v>
          </cell>
          <cell r="HU33">
            <v>2425</v>
          </cell>
          <cell r="HV33"/>
          <cell r="HW33">
            <v>3536</v>
          </cell>
          <cell r="HX33">
            <v>5117</v>
          </cell>
          <cell r="HY33">
            <v>5837</v>
          </cell>
          <cell r="HZ33">
            <v>5747</v>
          </cell>
          <cell r="IA33">
            <v>6677</v>
          </cell>
          <cell r="IB33">
            <v>6108</v>
          </cell>
          <cell r="IC33">
            <v>4886</v>
          </cell>
          <cell r="ID33">
            <v>40687</v>
          </cell>
        </row>
        <row r="37">
          <cell r="HR37">
            <v>0</v>
          </cell>
          <cell r="HS37"/>
          <cell r="HT37">
            <v>1</v>
          </cell>
          <cell r="HU37">
            <v>19</v>
          </cell>
          <cell r="HV37"/>
          <cell r="HW37">
            <v>57</v>
          </cell>
          <cell r="HX37">
            <v>102</v>
          </cell>
          <cell r="HY37">
            <v>105</v>
          </cell>
          <cell r="HZ37">
            <v>87</v>
          </cell>
          <cell r="IA37">
            <v>121</v>
          </cell>
          <cell r="IB37">
            <v>111</v>
          </cell>
          <cell r="IC37">
            <v>98</v>
          </cell>
          <cell r="ID37">
            <v>701</v>
          </cell>
        </row>
        <row r="38">
          <cell r="HR38">
            <v>5</v>
          </cell>
          <cell r="HS38"/>
          <cell r="HT38">
            <v>2</v>
          </cell>
          <cell r="HU38">
            <v>24</v>
          </cell>
          <cell r="HV38"/>
          <cell r="HW38">
            <v>42</v>
          </cell>
          <cell r="HX38">
            <v>120</v>
          </cell>
          <cell r="HY38">
            <v>115</v>
          </cell>
          <cell r="HZ38">
            <v>87</v>
          </cell>
          <cell r="IA38">
            <v>112</v>
          </cell>
          <cell r="IB38">
            <v>122</v>
          </cell>
          <cell r="IC38">
            <v>100</v>
          </cell>
          <cell r="ID38">
            <v>729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N41">
            <v>318017</v>
          </cell>
          <cell r="HO41">
            <v>267769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B41">
            <v>279168</v>
          </cell>
          <cell r="IC41">
            <v>224048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  <row r="70">
          <cell r="ID70">
            <v>664805</v>
          </cell>
        </row>
        <row r="71">
          <cell r="ID71">
            <v>1105247</v>
          </cell>
        </row>
        <row r="73">
          <cell r="ID73">
            <v>15550</v>
          </cell>
        </row>
        <row r="74">
          <cell r="ID74">
            <v>25137</v>
          </cell>
        </row>
      </sheetData>
      <sheetData sheetId="54"/>
      <sheetData sheetId="55">
        <row r="4">
          <cell r="ID4">
            <v>247</v>
          </cell>
        </row>
        <row r="5">
          <cell r="ID5">
            <v>247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N19">
            <v>92</v>
          </cell>
          <cell r="HO19">
            <v>116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B19">
            <v>0</v>
          </cell>
          <cell r="IC19">
            <v>0</v>
          </cell>
        </row>
        <row r="22">
          <cell r="ID22">
            <v>13350</v>
          </cell>
        </row>
        <row r="23">
          <cell r="ID23">
            <v>14440</v>
          </cell>
        </row>
        <row r="27">
          <cell r="ID27">
            <v>592</v>
          </cell>
        </row>
        <row r="28">
          <cell r="ID28">
            <v>570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N41">
            <v>5303</v>
          </cell>
          <cell r="HO41">
            <v>6626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B41">
            <v>0</v>
          </cell>
          <cell r="IC41">
            <v>0</v>
          </cell>
        </row>
        <row r="47">
          <cell r="ID47">
            <v>2713</v>
          </cell>
        </row>
        <row r="48">
          <cell r="ID48">
            <v>0</v>
          </cell>
        </row>
        <row r="52">
          <cell r="ID52">
            <v>25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N64">
            <v>564</v>
          </cell>
          <cell r="HO64">
            <v>191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6">
        <row r="4">
          <cell r="ID4">
            <v>27</v>
          </cell>
        </row>
        <row r="5">
          <cell r="ID5">
            <v>27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N19">
            <v>36</v>
          </cell>
          <cell r="HO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</row>
        <row r="22">
          <cell r="ID22">
            <v>1516</v>
          </cell>
        </row>
        <row r="23">
          <cell r="ID23">
            <v>1251</v>
          </cell>
        </row>
        <row r="27">
          <cell r="ID27">
            <v>52</v>
          </cell>
        </row>
        <row r="28">
          <cell r="ID28">
            <v>61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N41">
            <v>2425</v>
          </cell>
          <cell r="HO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7">
          <cell r="ID47">
            <v>645</v>
          </cell>
        </row>
        <row r="48">
          <cell r="ID48">
            <v>0</v>
          </cell>
        </row>
        <row r="52">
          <cell r="ID52">
            <v>36</v>
          </cell>
        </row>
        <row r="53">
          <cell r="ID53">
            <v>4243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N64">
            <v>3778</v>
          </cell>
          <cell r="HO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</row>
      </sheetData>
      <sheetData sheetId="57">
        <row r="4">
          <cell r="IQ4"/>
        </row>
      </sheetData>
      <sheetData sheetId="58">
        <row r="4">
          <cell r="IQ4"/>
        </row>
      </sheetData>
      <sheetData sheetId="59"/>
      <sheetData sheetId="60"/>
      <sheetData sheetId="61"/>
      <sheetData sheetId="62">
        <row r="4">
          <cell r="IQ4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  <cell r="IC15"/>
          <cell r="ID15">
            <v>0</v>
          </cell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  <cell r="ID16">
            <v>0</v>
          </cell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  <cell r="ID32">
            <v>0</v>
          </cell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  <cell r="ID33">
            <v>0</v>
          </cell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  <cell r="ID37">
            <v>0</v>
          </cell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  <cell r="ID38">
            <v>0</v>
          </cell>
        </row>
      </sheetData>
      <sheetData sheetId="63">
        <row r="4">
          <cell r="ID4">
            <v>0</v>
          </cell>
        </row>
        <row r="5">
          <cell r="ID5">
            <v>0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22">
          <cell r="ID22">
            <v>0</v>
          </cell>
        </row>
        <row r="23">
          <cell r="ID23">
            <v>0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ID32">
            <v>0</v>
          </cell>
        </row>
        <row r="33">
          <cell r="ID33">
            <v>0</v>
          </cell>
        </row>
        <row r="37">
          <cell r="ID37">
            <v>0</v>
          </cell>
        </row>
        <row r="38">
          <cell r="ID38">
            <v>0</v>
          </cell>
        </row>
      </sheetData>
      <sheetData sheetId="64">
        <row r="4">
          <cell r="IQ4"/>
        </row>
      </sheetData>
      <sheetData sheetId="65">
        <row r="4">
          <cell r="ID4">
            <v>9</v>
          </cell>
        </row>
        <row r="5">
          <cell r="ID5">
            <v>9</v>
          </cell>
        </row>
        <row r="8">
          <cell r="ID8">
            <v>2</v>
          </cell>
        </row>
        <row r="9">
          <cell r="ID9">
            <v>2</v>
          </cell>
        </row>
        <row r="15">
          <cell r="HR15"/>
          <cell r="HS15">
            <v>1</v>
          </cell>
          <cell r="HT15"/>
          <cell r="HU15">
            <v>1</v>
          </cell>
          <cell r="HV15"/>
          <cell r="HX15"/>
          <cell r="HY15"/>
          <cell r="HZ15"/>
          <cell r="IA15"/>
          <cell r="IB15"/>
          <cell r="IC15"/>
          <cell r="ID15">
            <v>2</v>
          </cell>
        </row>
        <row r="16">
          <cell r="HR16"/>
          <cell r="HS16">
            <v>1</v>
          </cell>
          <cell r="HT16"/>
          <cell r="HU16">
            <v>1</v>
          </cell>
          <cell r="HV16"/>
          <cell r="HX16"/>
          <cell r="HY16"/>
          <cell r="HZ16"/>
          <cell r="IA16"/>
          <cell r="IB16"/>
          <cell r="IC16"/>
          <cell r="ID16">
            <v>2</v>
          </cell>
        </row>
        <row r="22">
          <cell r="ID22">
            <v>0</v>
          </cell>
        </row>
        <row r="23">
          <cell r="ID23">
            <v>1835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HR32"/>
          <cell r="HS32">
            <v>105</v>
          </cell>
          <cell r="HT32"/>
          <cell r="HU32">
            <v>103</v>
          </cell>
          <cell r="HV32"/>
          <cell r="HW32"/>
          <cell r="HX32"/>
          <cell r="HY32"/>
          <cell r="HZ32"/>
          <cell r="IA32"/>
          <cell r="IB32"/>
          <cell r="IC32"/>
          <cell r="ID32">
            <v>208</v>
          </cell>
        </row>
        <row r="33">
          <cell r="HR33"/>
          <cell r="HS33">
            <v>103</v>
          </cell>
          <cell r="HT33"/>
          <cell r="HU33">
            <v>104</v>
          </cell>
          <cell r="HV33">
            <v>188</v>
          </cell>
          <cell r="HW33"/>
          <cell r="HX33"/>
          <cell r="HY33"/>
          <cell r="HZ33"/>
          <cell r="IA33"/>
          <cell r="IB33"/>
          <cell r="IC33"/>
          <cell r="ID33">
            <v>395</v>
          </cell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  <cell r="ID37">
            <v>0</v>
          </cell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  <cell r="ID38">
            <v>0</v>
          </cell>
        </row>
      </sheetData>
      <sheetData sheetId="66">
        <row r="4">
          <cell r="ID4">
            <v>18</v>
          </cell>
        </row>
        <row r="5">
          <cell r="ID5">
            <v>15</v>
          </cell>
        </row>
        <row r="8">
          <cell r="ID8">
            <v>0</v>
          </cell>
        </row>
        <row r="9">
          <cell r="ID9">
            <v>0</v>
          </cell>
        </row>
        <row r="15">
          <cell r="HR15"/>
          <cell r="HS15"/>
          <cell r="HT15">
            <v>1</v>
          </cell>
          <cell r="HU15"/>
          <cell r="HV15"/>
          <cell r="HX15"/>
          <cell r="HY15"/>
          <cell r="HZ15"/>
          <cell r="IA15"/>
          <cell r="IB15"/>
          <cell r="IC15"/>
          <cell r="ID15">
            <v>1</v>
          </cell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  <cell r="IC16"/>
          <cell r="ID16">
            <v>0</v>
          </cell>
        </row>
        <row r="22">
          <cell r="ID22">
            <v>1789</v>
          </cell>
        </row>
        <row r="23">
          <cell r="ID23">
            <v>1888</v>
          </cell>
        </row>
        <row r="27">
          <cell r="ID27">
            <v>0</v>
          </cell>
        </row>
        <row r="28">
          <cell r="ID28">
            <v>0</v>
          </cell>
        </row>
        <row r="32">
          <cell r="HR32"/>
          <cell r="HS32"/>
          <cell r="HT32">
            <v>55</v>
          </cell>
          <cell r="HU32"/>
          <cell r="HV32"/>
          <cell r="HW32"/>
          <cell r="HX32"/>
          <cell r="HY32"/>
          <cell r="HZ32"/>
          <cell r="IA32"/>
          <cell r="IB32"/>
          <cell r="IC32"/>
          <cell r="ID32">
            <v>55</v>
          </cell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  <cell r="ID33">
            <v>0</v>
          </cell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  <cell r="IC37"/>
          <cell r="ID37">
            <v>0</v>
          </cell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  <cell r="ID38">
            <v>0</v>
          </cell>
        </row>
      </sheetData>
      <sheetData sheetId="67">
        <row r="4">
          <cell r="ID4">
            <v>364</v>
          </cell>
        </row>
        <row r="5">
          <cell r="ID5">
            <v>364</v>
          </cell>
        </row>
        <row r="19">
          <cell r="HP19">
            <v>583</v>
          </cell>
          <cell r="ID19">
            <v>728</v>
          </cell>
        </row>
        <row r="47">
          <cell r="ID47">
            <v>25192570</v>
          </cell>
        </row>
        <row r="48">
          <cell r="ID48">
            <v>0</v>
          </cell>
        </row>
        <row r="52">
          <cell r="ID52">
            <v>16721088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29810788</v>
          </cell>
          <cell r="ID64">
            <v>41913658</v>
          </cell>
        </row>
      </sheetData>
      <sheetData sheetId="68">
        <row r="4">
          <cell r="ID4">
            <v>508</v>
          </cell>
        </row>
        <row r="5">
          <cell r="ID5">
            <v>502</v>
          </cell>
        </row>
        <row r="8">
          <cell r="ID8">
            <v>20</v>
          </cell>
        </row>
        <row r="9">
          <cell r="ID9">
            <v>28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P19">
            <v>1290</v>
          </cell>
          <cell r="ID19">
            <v>1058</v>
          </cell>
        </row>
        <row r="47">
          <cell r="ID47">
            <v>16129030</v>
          </cell>
        </row>
        <row r="48">
          <cell r="ID48">
            <v>0</v>
          </cell>
        </row>
        <row r="52">
          <cell r="ID52">
            <v>11229145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35734067</v>
          </cell>
          <cell r="ID64">
            <v>27358175</v>
          </cell>
        </row>
      </sheetData>
      <sheetData sheetId="69">
        <row r="4">
          <cell r="ID4">
            <v>6</v>
          </cell>
        </row>
        <row r="5">
          <cell r="ID5">
            <v>6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P19">
            <v>6</v>
          </cell>
          <cell r="ID19">
            <v>12</v>
          </cell>
        </row>
        <row r="47">
          <cell r="ID47">
            <v>183544</v>
          </cell>
        </row>
        <row r="52">
          <cell r="ID52">
            <v>168978</v>
          </cell>
        </row>
        <row r="64">
          <cell r="HP64">
            <v>210086</v>
          </cell>
          <cell r="ID64">
            <v>352522</v>
          </cell>
        </row>
      </sheetData>
      <sheetData sheetId="70">
        <row r="4">
          <cell r="ID4">
            <v>1</v>
          </cell>
        </row>
        <row r="5">
          <cell r="ID5">
            <v>1</v>
          </cell>
        </row>
        <row r="19">
          <cell r="HP19">
            <v>2</v>
          </cell>
          <cell r="ID19">
            <v>2</v>
          </cell>
        </row>
        <row r="47">
          <cell r="ID47">
            <v>13386</v>
          </cell>
        </row>
        <row r="48">
          <cell r="ID48">
            <v>0</v>
          </cell>
        </row>
        <row r="52">
          <cell r="ID52">
            <v>22562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54500</v>
          </cell>
          <cell r="ID64">
            <v>35948</v>
          </cell>
        </row>
      </sheetData>
      <sheetData sheetId="71">
        <row r="4">
          <cell r="ID4">
            <v>0</v>
          </cell>
        </row>
        <row r="5">
          <cell r="ID5">
            <v>0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P19">
            <v>12</v>
          </cell>
          <cell r="ID19">
            <v>0</v>
          </cell>
        </row>
        <row r="47">
          <cell r="ID47">
            <v>0</v>
          </cell>
        </row>
        <row r="52">
          <cell r="ID52">
            <v>0</v>
          </cell>
        </row>
        <row r="64">
          <cell r="HP64">
            <v>259570</v>
          </cell>
          <cell r="ID64">
            <v>0</v>
          </cell>
        </row>
      </sheetData>
      <sheetData sheetId="72">
        <row r="4">
          <cell r="IQ4"/>
        </row>
      </sheetData>
      <sheetData sheetId="73">
        <row r="4">
          <cell r="ID4">
            <v>464</v>
          </cell>
        </row>
        <row r="5">
          <cell r="ID5">
            <v>464</v>
          </cell>
        </row>
        <row r="8">
          <cell r="ID8">
            <v>0</v>
          </cell>
        </row>
        <row r="9">
          <cell r="ID9">
            <v>0</v>
          </cell>
        </row>
        <row r="15">
          <cell r="ID15">
            <v>0</v>
          </cell>
        </row>
        <row r="16">
          <cell r="ID16">
            <v>0</v>
          </cell>
        </row>
        <row r="19">
          <cell r="HP19">
            <v>356</v>
          </cell>
          <cell r="ID19">
            <v>928</v>
          </cell>
        </row>
        <row r="47">
          <cell r="ID47">
            <v>612546</v>
          </cell>
        </row>
        <row r="52">
          <cell r="ID52">
            <v>600746</v>
          </cell>
        </row>
        <row r="64">
          <cell r="HP64">
            <v>577578</v>
          </cell>
          <cell r="ID64">
            <v>1213292</v>
          </cell>
        </row>
      </sheetData>
      <sheetData sheetId="74">
        <row r="4">
          <cell r="ID4">
            <v>17</v>
          </cell>
        </row>
        <row r="5">
          <cell r="ID5">
            <v>17</v>
          </cell>
        </row>
        <row r="12">
          <cell r="ID12">
            <v>34</v>
          </cell>
        </row>
        <row r="15">
          <cell r="ID15">
            <v>0</v>
          </cell>
        </row>
        <row r="19">
          <cell r="HP19">
            <v>650</v>
          </cell>
        </row>
        <row r="47">
          <cell r="ID47">
            <v>467166</v>
          </cell>
        </row>
        <row r="48">
          <cell r="ID48">
            <v>0</v>
          </cell>
        </row>
        <row r="52">
          <cell r="ID52">
            <v>302720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1112668</v>
          </cell>
          <cell r="ID64">
            <v>769886</v>
          </cell>
        </row>
      </sheetData>
      <sheetData sheetId="75">
        <row r="4">
          <cell r="ID4">
            <v>1</v>
          </cell>
        </row>
        <row r="5">
          <cell r="ID5">
            <v>1</v>
          </cell>
        </row>
        <row r="15">
          <cell r="ID15">
            <v>0</v>
          </cell>
        </row>
        <row r="19">
          <cell r="HP19">
            <v>168</v>
          </cell>
          <cell r="ID19">
            <v>2</v>
          </cell>
        </row>
        <row r="47">
          <cell r="ID47">
            <v>33968</v>
          </cell>
        </row>
        <row r="48">
          <cell r="ID48">
            <v>0</v>
          </cell>
        </row>
        <row r="52">
          <cell r="ID52">
            <v>9193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4528052.7799999993</v>
          </cell>
          <cell r="ID64">
            <v>43161</v>
          </cell>
        </row>
      </sheetData>
      <sheetData sheetId="76">
        <row r="4">
          <cell r="ID4">
            <v>276</v>
          </cell>
        </row>
        <row r="5">
          <cell r="ID5">
            <v>276</v>
          </cell>
        </row>
        <row r="15">
          <cell r="ID15">
            <v>0</v>
          </cell>
        </row>
        <row r="19">
          <cell r="HP19">
            <v>0</v>
          </cell>
          <cell r="ID19">
            <v>552</v>
          </cell>
        </row>
        <row r="47">
          <cell r="ID47">
            <v>6232468</v>
          </cell>
        </row>
        <row r="48">
          <cell r="ID48">
            <v>0</v>
          </cell>
        </row>
        <row r="52">
          <cell r="ID52">
            <v>2874610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0</v>
          </cell>
          <cell r="ID64">
            <v>9107078</v>
          </cell>
        </row>
      </sheetData>
      <sheetData sheetId="77">
        <row r="4">
          <cell r="ID4">
            <v>0</v>
          </cell>
        </row>
        <row r="5">
          <cell r="ID5">
            <v>0</v>
          </cell>
        </row>
        <row r="15">
          <cell r="ID15">
            <v>0</v>
          </cell>
        </row>
        <row r="19">
          <cell r="HP19">
            <v>0</v>
          </cell>
          <cell r="ID19">
            <v>0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0</v>
          </cell>
          <cell r="ID64">
            <v>0</v>
          </cell>
        </row>
      </sheetData>
      <sheetData sheetId="78">
        <row r="4">
          <cell r="ID4">
            <v>160</v>
          </cell>
        </row>
        <row r="5">
          <cell r="ID5">
            <v>160</v>
          </cell>
        </row>
        <row r="15">
          <cell r="ID15">
            <v>0</v>
          </cell>
        </row>
        <row r="19">
          <cell r="HP19">
            <v>466</v>
          </cell>
          <cell r="ID19">
            <v>320</v>
          </cell>
        </row>
        <row r="47">
          <cell r="ID47">
            <v>5449053</v>
          </cell>
        </row>
        <row r="48">
          <cell r="ID48">
            <v>0</v>
          </cell>
        </row>
        <row r="52">
          <cell r="ID52">
            <v>2391523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10169676</v>
          </cell>
          <cell r="ID64">
            <v>7840576</v>
          </cell>
        </row>
      </sheetData>
      <sheetData sheetId="79">
        <row r="4">
          <cell r="ID4">
            <v>0</v>
          </cell>
        </row>
        <row r="5">
          <cell r="ID5">
            <v>0</v>
          </cell>
        </row>
        <row r="15">
          <cell r="ID15">
            <v>0</v>
          </cell>
        </row>
        <row r="19">
          <cell r="HP19">
            <v>0</v>
          </cell>
          <cell r="ID19">
            <v>0</v>
          </cell>
        </row>
        <row r="47">
          <cell r="ID47">
            <v>0</v>
          </cell>
        </row>
        <row r="48">
          <cell r="ID48">
            <v>0</v>
          </cell>
        </row>
        <row r="52">
          <cell r="ID52">
            <v>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0</v>
          </cell>
          <cell r="ID64">
            <v>0</v>
          </cell>
        </row>
      </sheetData>
      <sheetData sheetId="80"/>
      <sheetData sheetId="81">
        <row r="4">
          <cell r="ID4">
            <v>1536</v>
          </cell>
        </row>
        <row r="5">
          <cell r="ID5">
            <v>1536</v>
          </cell>
        </row>
        <row r="15">
          <cell r="ID15">
            <v>0</v>
          </cell>
        </row>
        <row r="19">
          <cell r="HP19">
            <v>3484</v>
          </cell>
          <cell r="ID19">
            <v>3072</v>
          </cell>
        </row>
        <row r="47">
          <cell r="ID47">
            <v>93573149</v>
          </cell>
        </row>
        <row r="48">
          <cell r="ID48">
            <v>0</v>
          </cell>
        </row>
        <row r="52">
          <cell r="ID52">
            <v>85700483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199297255</v>
          </cell>
          <cell r="ID64">
            <v>179273632</v>
          </cell>
        </row>
      </sheetData>
      <sheetData sheetId="82">
        <row r="4">
          <cell r="ID4">
            <v>245</v>
          </cell>
        </row>
        <row r="5">
          <cell r="ID5">
            <v>245</v>
          </cell>
        </row>
        <row r="19">
          <cell r="HP19">
            <v>514</v>
          </cell>
          <cell r="ID19">
            <v>490</v>
          </cell>
        </row>
        <row r="47">
          <cell r="ID47">
            <v>0</v>
          </cell>
        </row>
        <row r="48">
          <cell r="ID48">
            <v>590618</v>
          </cell>
        </row>
        <row r="52">
          <cell r="ID52">
            <v>328635</v>
          </cell>
        </row>
        <row r="53">
          <cell r="ID53">
            <v>853422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1873859</v>
          </cell>
          <cell r="ID64">
            <v>1772675</v>
          </cell>
        </row>
      </sheetData>
      <sheetData sheetId="83">
        <row r="4">
          <cell r="ID4">
            <v>184</v>
          </cell>
        </row>
        <row r="5">
          <cell r="ID5">
            <v>184</v>
          </cell>
        </row>
        <row r="15">
          <cell r="ID15">
            <v>0</v>
          </cell>
        </row>
        <row r="19">
          <cell r="HP19">
            <v>382</v>
          </cell>
          <cell r="ID19">
            <v>368</v>
          </cell>
        </row>
        <row r="47">
          <cell r="ID47">
            <v>709112</v>
          </cell>
        </row>
        <row r="48">
          <cell r="ID48">
            <v>0</v>
          </cell>
        </row>
        <row r="52">
          <cell r="ID52">
            <v>8060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616399</v>
          </cell>
          <cell r="ID64">
            <v>717172</v>
          </cell>
        </row>
      </sheetData>
      <sheetData sheetId="84">
        <row r="4">
          <cell r="ID4">
            <v>1621</v>
          </cell>
        </row>
        <row r="5">
          <cell r="ID5">
            <v>1560</v>
          </cell>
        </row>
        <row r="15">
          <cell r="ID15">
            <v>63</v>
          </cell>
        </row>
        <row r="16">
          <cell r="ID16">
            <v>122</v>
          </cell>
        </row>
        <row r="19">
          <cell r="HP19">
            <v>3857</v>
          </cell>
          <cell r="ID19">
            <v>3366</v>
          </cell>
        </row>
        <row r="47">
          <cell r="ID47">
            <v>67771555</v>
          </cell>
        </row>
        <row r="48">
          <cell r="ID48">
            <v>15321489</v>
          </cell>
        </row>
        <row r="52">
          <cell r="ID52">
            <v>59913722</v>
          </cell>
        </row>
        <row r="53">
          <cell r="ID53">
            <v>10101757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168425750</v>
          </cell>
          <cell r="ID64">
            <v>153108523</v>
          </cell>
        </row>
      </sheetData>
      <sheetData sheetId="85"/>
      <sheetData sheetId="86"/>
      <sheetData sheetId="87"/>
      <sheetData sheetId="88">
        <row r="4">
          <cell r="ID4">
            <v>2416</v>
          </cell>
        </row>
        <row r="5">
          <cell r="ID5">
            <v>2416</v>
          </cell>
        </row>
        <row r="19">
          <cell r="HP19">
            <v>4942</v>
          </cell>
          <cell r="ID19">
            <v>4832</v>
          </cell>
        </row>
      </sheetData>
      <sheetData sheetId="89">
        <row r="19">
          <cell r="HP19">
            <v>0</v>
          </cell>
          <cell r="ID19">
            <v>0</v>
          </cell>
        </row>
        <row r="64">
          <cell r="HP64">
            <v>0</v>
          </cell>
          <cell r="ID64">
            <v>0</v>
          </cell>
        </row>
      </sheetData>
      <sheetData sheetId="90">
        <row r="4">
          <cell r="ID4">
            <v>4</v>
          </cell>
        </row>
        <row r="5">
          <cell r="ID5">
            <v>4</v>
          </cell>
        </row>
        <row r="8">
          <cell r="ID8">
            <v>2</v>
          </cell>
        </row>
        <row r="9">
          <cell r="ID9">
            <v>2</v>
          </cell>
        </row>
        <row r="19">
          <cell r="HP19">
            <v>8</v>
          </cell>
          <cell r="ID19">
            <v>12</v>
          </cell>
        </row>
        <row r="47">
          <cell r="ID47">
            <v>58805</v>
          </cell>
        </row>
        <row r="48">
          <cell r="ID48">
            <v>0</v>
          </cell>
        </row>
        <row r="52">
          <cell r="ID52">
            <v>52439</v>
          </cell>
        </row>
        <row r="53">
          <cell r="ID53">
            <v>0</v>
          </cell>
        </row>
        <row r="57">
          <cell r="ID57">
            <v>0</v>
          </cell>
        </row>
        <row r="58">
          <cell r="ID58">
            <v>0</v>
          </cell>
        </row>
        <row r="64">
          <cell r="HP64">
            <v>7535</v>
          </cell>
          <cell r="ID64">
            <v>111244</v>
          </cell>
        </row>
      </sheetData>
      <sheetData sheetId="91">
        <row r="4">
          <cell r="ID4">
            <v>455</v>
          </cell>
        </row>
        <row r="5">
          <cell r="ID5">
            <v>448</v>
          </cell>
        </row>
      </sheetData>
      <sheetData sheetId="92">
        <row r="4">
          <cell r="ID4">
            <v>8771</v>
          </cell>
        </row>
        <row r="5">
          <cell r="ID5">
            <v>8772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Market Share"/>
      <sheetName val="Ops - PAX activity"/>
      <sheetName val="Intl Detail"/>
    </sheetNames>
    <sheetDataSet>
      <sheetData sheetId="0">
        <row r="32">
          <cell r="C32">
            <v>0.64887333562863003</v>
          </cell>
        </row>
        <row r="33">
          <cell r="C33">
            <v>0.35112666437137002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2081424</v>
          </cell>
        </row>
      </sheetData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E21">
            <v>56397</v>
          </cell>
          <cell r="G21">
            <v>914675</v>
          </cell>
          <cell r="H21">
            <v>927833</v>
          </cell>
          <cell r="J21">
            <v>1054440</v>
          </cell>
        </row>
        <row r="22">
          <cell r="B22">
            <v>81540</v>
          </cell>
          <cell r="C22">
            <v>88358</v>
          </cell>
          <cell r="E22">
            <v>46280</v>
          </cell>
          <cell r="G22">
            <v>947971</v>
          </cell>
          <cell r="H22">
            <v>977482</v>
          </cell>
          <cell r="J22">
            <v>1076686</v>
          </cell>
        </row>
        <row r="23">
          <cell r="B23">
            <v>123497</v>
          </cell>
          <cell r="C23">
            <v>125169</v>
          </cell>
          <cell r="E23">
            <v>78196</v>
          </cell>
          <cell r="G23">
            <v>1278578</v>
          </cell>
          <cell r="H23">
            <v>1301724</v>
          </cell>
          <cell r="J23">
            <v>1642699</v>
          </cell>
        </row>
        <row r="24">
          <cell r="B24">
            <v>82562</v>
          </cell>
          <cell r="C24">
            <v>71256</v>
          </cell>
          <cell r="E24">
            <v>49936</v>
          </cell>
          <cell r="G24">
            <v>1258721</v>
          </cell>
          <cell r="H24">
            <v>1186481</v>
          </cell>
          <cell r="J24">
            <v>1634797</v>
          </cell>
        </row>
        <row r="25">
          <cell r="B25">
            <v>57347</v>
          </cell>
          <cell r="C25">
            <v>73929</v>
          </cell>
          <cell r="E25">
            <v>31864</v>
          </cell>
          <cell r="G25">
            <v>1304355</v>
          </cell>
          <cell r="H25">
            <v>1261482</v>
          </cell>
          <cell r="J25">
            <v>2056407</v>
          </cell>
        </row>
        <row r="26">
          <cell r="B26">
            <v>85825</v>
          </cell>
          <cell r="C26">
            <v>94178</v>
          </cell>
          <cell r="E26">
            <v>42467</v>
          </cell>
          <cell r="G26">
            <v>1343898</v>
          </cell>
          <cell r="H26">
            <v>1322980</v>
          </cell>
          <cell r="J26">
            <v>2395931</v>
          </cell>
        </row>
        <row r="27">
          <cell r="B27">
            <v>94721</v>
          </cell>
          <cell r="C27">
            <v>85909</v>
          </cell>
          <cell r="E27">
            <v>63577</v>
          </cell>
          <cell r="G27">
            <v>1385146</v>
          </cell>
          <cell r="H27">
            <v>1393042</v>
          </cell>
          <cell r="J27">
            <v>2795105</v>
          </cell>
        </row>
        <row r="28">
          <cell r="B28">
            <v>94137</v>
          </cell>
          <cell r="C28">
            <v>87466</v>
          </cell>
          <cell r="E28">
            <v>67922</v>
          </cell>
          <cell r="G28">
            <v>1367706</v>
          </cell>
          <cell r="H28">
            <v>1363902</v>
          </cell>
          <cell r="J28">
            <v>2595445</v>
          </cell>
        </row>
        <row r="29">
          <cell r="B29">
            <v>72885</v>
          </cell>
          <cell r="C29">
            <v>73450</v>
          </cell>
          <cell r="E29">
            <v>60381</v>
          </cell>
          <cell r="G29">
            <v>1224486</v>
          </cell>
          <cell r="H29">
            <v>1226782</v>
          </cell>
          <cell r="J29">
            <v>2267332</v>
          </cell>
        </row>
        <row r="30">
          <cell r="B30">
            <v>70829</v>
          </cell>
          <cell r="C30">
            <v>67477</v>
          </cell>
          <cell r="E30">
            <v>57177</v>
          </cell>
          <cell r="G30">
            <v>1267295</v>
          </cell>
          <cell r="H30">
            <v>1284252</v>
          </cell>
          <cell r="J30">
            <v>2429943</v>
          </cell>
        </row>
        <row r="31">
          <cell r="B31">
            <v>72361</v>
          </cell>
          <cell r="C31">
            <v>76166</v>
          </cell>
          <cell r="E31">
            <v>65728</v>
          </cell>
          <cell r="G31">
            <v>1186457</v>
          </cell>
          <cell r="H31">
            <v>1190743</v>
          </cell>
          <cell r="J31">
            <v>2323828</v>
          </cell>
        </row>
        <row r="32">
          <cell r="B32">
            <v>87802</v>
          </cell>
          <cell r="C32">
            <v>118631</v>
          </cell>
          <cell r="E32">
            <v>120954</v>
          </cell>
          <cell r="G32">
            <v>1145714</v>
          </cell>
          <cell r="H32">
            <v>1140308</v>
          </cell>
          <cell r="J32">
            <v>2188628</v>
          </cell>
        </row>
      </sheetData>
      <sheetData sheetId="6"/>
      <sheetData sheetId="7">
        <row r="5">
          <cell r="F5">
            <v>11212.198294178419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N21">
            <v>1110837</v>
          </cell>
        </row>
        <row r="22">
          <cell r="N22">
            <v>1122966</v>
          </cell>
        </row>
        <row r="23">
          <cell r="N23">
            <v>1720895</v>
          </cell>
        </row>
        <row r="24">
          <cell r="N24">
            <v>1684733</v>
          </cell>
        </row>
        <row r="25">
          <cell r="N25">
            <v>2088271</v>
          </cell>
        </row>
        <row r="26">
          <cell r="N26">
            <v>2438398</v>
          </cell>
        </row>
        <row r="27">
          <cell r="N27">
            <v>2858682</v>
          </cell>
        </row>
        <row r="28">
          <cell r="N28">
            <v>2663367</v>
          </cell>
        </row>
        <row r="29">
          <cell r="N29">
            <v>2327713</v>
          </cell>
        </row>
        <row r="30">
          <cell r="N30">
            <v>2487120</v>
          </cell>
        </row>
        <row r="31">
          <cell r="N31">
            <v>2389556</v>
          </cell>
        </row>
        <row r="32">
          <cell r="N32">
            <v>2309582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9"/>
  <sheetViews>
    <sheetView tabSelected="1" zoomScaleNormal="100" zoomScaleSheetLayoutView="100" workbookViewId="0">
      <selection activeCell="H8" sqref="H8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2.5703125" customWidth="1"/>
    <col min="8" max="8" width="11.28515625" bestFit="1" customWidth="1"/>
    <col min="9" max="9" width="18.42578125" bestFit="1" customWidth="1"/>
    <col min="10" max="10" width="11.85546875" bestFit="1" customWidth="1"/>
    <col min="11" max="11" width="10.85546875" bestFit="1" customWidth="1"/>
  </cols>
  <sheetData>
    <row r="2" spans="1:12" x14ac:dyDescent="0.2">
      <c r="A2" s="497" t="s">
        <v>219</v>
      </c>
      <c r="B2" s="9"/>
      <c r="C2" s="9"/>
      <c r="D2" s="495" t="s">
        <v>220</v>
      </c>
      <c r="E2" s="495" t="s">
        <v>208</v>
      </c>
      <c r="F2" s="4"/>
      <c r="G2" s="4"/>
    </row>
    <row r="3" spans="1:12" ht="13.5" thickBot="1" x14ac:dyDescent="0.25">
      <c r="A3" s="498"/>
      <c r="B3" s="4" t="s">
        <v>0</v>
      </c>
      <c r="C3" s="4" t="s">
        <v>1</v>
      </c>
      <c r="D3" s="496"/>
      <c r="E3" s="496"/>
      <c r="F3" s="4" t="s">
        <v>2</v>
      </c>
    </row>
    <row r="4" spans="1:12" ht="12.75" customHeight="1" x14ac:dyDescent="0.25">
      <c r="A4" s="41" t="s">
        <v>3</v>
      </c>
      <c r="B4" s="197"/>
      <c r="C4" s="29"/>
      <c r="D4" s="29"/>
      <c r="E4" s="29"/>
      <c r="F4" s="30"/>
    </row>
    <row r="5" spans="1:12" x14ac:dyDescent="0.2">
      <c r="A5" s="44" t="s">
        <v>4</v>
      </c>
      <c r="B5" s="198">
        <f>'Major Airline Stats'!K4</f>
        <v>12621377</v>
      </c>
      <c r="C5" s="9">
        <f>'Major Airline Stats'!K5</f>
        <v>12599185</v>
      </c>
      <c r="D5" s="2">
        <f>SUM(B5:C5)</f>
        <v>25220562</v>
      </c>
      <c r="E5" s="2">
        <f>+'[1]Annual Summary'!D5</f>
        <v>18813026</v>
      </c>
      <c r="F5" s="57">
        <f>(D5-E5)/E5</f>
        <v>0.34059039731301066</v>
      </c>
      <c r="H5" s="2"/>
      <c r="I5" s="2"/>
    </row>
    <row r="6" spans="1:12" x14ac:dyDescent="0.2">
      <c r="A6" s="44" t="s">
        <v>5</v>
      </c>
      <c r="B6" s="198">
        <f>'Regional Major'!L4</f>
        <v>2560986</v>
      </c>
      <c r="C6" s="186">
        <f>'Regional Major'!L5</f>
        <v>2565541</v>
      </c>
      <c r="D6" s="2">
        <f>SUM(B6:C6)</f>
        <v>5126527</v>
      </c>
      <c r="E6" s="2">
        <f>+'[1]Annual Summary'!D6</f>
        <v>5609060</v>
      </c>
      <c r="F6" s="57">
        <f>(D6-E6)/E6</f>
        <v>-8.6027427055513764E-2</v>
      </c>
      <c r="H6" s="2"/>
      <c r="I6" s="2"/>
    </row>
    <row r="7" spans="1:12" x14ac:dyDescent="0.2">
      <c r="A7" s="44" t="s">
        <v>6</v>
      </c>
      <c r="B7" s="199">
        <f>Charter!G5+Charter!G10</f>
        <v>2052</v>
      </c>
      <c r="C7" s="186">
        <f>Charter!G6+Charter!G11</f>
        <v>4118</v>
      </c>
      <c r="D7" s="2">
        <f>SUM(B7:C7)</f>
        <v>6170</v>
      </c>
      <c r="E7" s="2">
        <f>+'[1]Annual Summary'!D7</f>
        <v>4025</v>
      </c>
      <c r="F7" s="57">
        <f>(D7-E7)/E7</f>
        <v>0.53291925465838508</v>
      </c>
      <c r="H7" s="2"/>
      <c r="I7" s="2"/>
    </row>
    <row r="8" spans="1:12" x14ac:dyDescent="0.2">
      <c r="A8" s="46" t="s">
        <v>7</v>
      </c>
      <c r="B8" s="200">
        <f>SUM(B5:B7)</f>
        <v>15184415</v>
      </c>
      <c r="C8" s="103">
        <f>SUM(C5:C7)</f>
        <v>15168844</v>
      </c>
      <c r="D8" s="103">
        <f>SUM(D5:D7)</f>
        <v>30353259</v>
      </c>
      <c r="E8" s="103">
        <f>SUM(E5:E7)</f>
        <v>24426111</v>
      </c>
      <c r="F8" s="63">
        <f>(D8-E8)/E8</f>
        <v>0.24265622963884836</v>
      </c>
      <c r="H8" s="2"/>
      <c r="I8" s="2"/>
    </row>
    <row r="9" spans="1:12" x14ac:dyDescent="0.2">
      <c r="A9" s="44"/>
      <c r="B9" s="121"/>
      <c r="C9" s="80"/>
      <c r="D9" s="80"/>
      <c r="E9" s="80"/>
      <c r="F9" s="201"/>
    </row>
    <row r="10" spans="1:12" x14ac:dyDescent="0.2">
      <c r="A10" s="44" t="s">
        <v>8</v>
      </c>
      <c r="B10" s="202">
        <f>'Major Airline Stats'!K9+'Regional Major'!L9+Charter!G10</f>
        <v>443323</v>
      </c>
      <c r="C10" s="187">
        <f>'Major Airline Stats'!K10+'Regional Major'!L10+Charter!G11</f>
        <v>445240</v>
      </c>
      <c r="D10" s="81">
        <f>SUM(B10:C10)</f>
        <v>888563</v>
      </c>
      <c r="E10" s="81">
        <f>+'[1]Annual Summary'!D10</f>
        <v>776009</v>
      </c>
      <c r="F10" s="194">
        <f>(D10-E10)/E10</f>
        <v>0.14504213224331161</v>
      </c>
      <c r="H10" s="2"/>
      <c r="I10" s="2"/>
    </row>
    <row r="11" spans="1:12" ht="15.75" thickBot="1" x14ac:dyDescent="0.3">
      <c r="A11" s="45" t="s">
        <v>16</v>
      </c>
      <c r="B11" s="203">
        <f>B10+B8</f>
        <v>15627738</v>
      </c>
      <c r="C11" s="160">
        <f>C10+C8</f>
        <v>15614084</v>
      </c>
      <c r="D11" s="160">
        <f>D10+D8</f>
        <v>31241822</v>
      </c>
      <c r="E11" s="160">
        <f>E10+E8</f>
        <v>25202120</v>
      </c>
      <c r="F11" s="204">
        <f>(D11-E11)/E11</f>
        <v>0.23965055320742859</v>
      </c>
      <c r="H11" s="2"/>
      <c r="J11" s="80"/>
      <c r="K11" s="80"/>
    </row>
    <row r="12" spans="1:12" ht="15" x14ac:dyDescent="0.25">
      <c r="A12" s="7"/>
      <c r="B12" s="84"/>
      <c r="C12" s="84"/>
      <c r="D12" s="84"/>
      <c r="E12" s="84"/>
      <c r="F12" s="162"/>
    </row>
    <row r="13" spans="1:12" ht="15" customHeight="1" x14ac:dyDescent="0.2">
      <c r="B13" s="4"/>
      <c r="C13" s="4"/>
      <c r="D13" s="495" t="s">
        <v>220</v>
      </c>
      <c r="E13" s="495" t="s">
        <v>208</v>
      </c>
      <c r="F13" s="4"/>
    </row>
    <row r="14" spans="1:12" ht="13.5" thickBot="1" x14ac:dyDescent="0.25">
      <c r="A14" s="8"/>
      <c r="B14" s="66" t="s">
        <v>15</v>
      </c>
      <c r="C14" s="66" t="s">
        <v>14</v>
      </c>
      <c r="D14" s="496"/>
      <c r="E14" s="496"/>
      <c r="F14" s="4" t="s">
        <v>2</v>
      </c>
    </row>
    <row r="15" spans="1:12" ht="15" x14ac:dyDescent="0.25">
      <c r="A15" s="38" t="s">
        <v>9</v>
      </c>
      <c r="B15" s="205"/>
      <c r="C15" s="27"/>
      <c r="D15" s="27"/>
      <c r="E15" s="27"/>
      <c r="F15" s="154"/>
    </row>
    <row r="16" spans="1:12" x14ac:dyDescent="0.2">
      <c r="A16" s="44" t="s">
        <v>4</v>
      </c>
      <c r="B16" s="206">
        <f>'Major Airline Stats'!K15+'Major Airline Stats'!K19</f>
        <v>90381</v>
      </c>
      <c r="C16" s="193">
        <f>'Major Airline Stats'!K16+'Major Airline Stats'!K20</f>
        <v>90358</v>
      </c>
      <c r="D16" s="28">
        <f t="shared" ref="D16:D21" si="0">SUM(B16:C16)</f>
        <v>180739</v>
      </c>
      <c r="E16" s="80">
        <f>+'[1]Annual Summary'!D16</f>
        <v>150969</v>
      </c>
      <c r="F16" s="155">
        <f t="shared" ref="F16:F22" si="1">(D16-E16)/E16</f>
        <v>0.19719280117110136</v>
      </c>
      <c r="H16" s="2"/>
      <c r="I16" s="2"/>
      <c r="J16" s="80"/>
      <c r="K16" s="2"/>
      <c r="L16" s="2"/>
    </row>
    <row r="17" spans="1:11" x14ac:dyDescent="0.2">
      <c r="A17" s="44" t="s">
        <v>5</v>
      </c>
      <c r="B17" s="207">
        <f>'Regional Major'!L15+'Regional Major'!L19</f>
        <v>47616</v>
      </c>
      <c r="C17" s="28">
        <f>'Regional Major'!L16+'Regional Major'!L20</f>
        <v>47632</v>
      </c>
      <c r="D17" s="28">
        <f>SUM(B17:C17)</f>
        <v>95248</v>
      </c>
      <c r="E17" s="80">
        <f>+'[1]Annual Summary'!D17</f>
        <v>119594</v>
      </c>
      <c r="F17" s="155">
        <f t="shared" si="1"/>
        <v>-0.20357208555613157</v>
      </c>
      <c r="H17" s="2"/>
      <c r="I17" s="2"/>
      <c r="J17" s="80"/>
    </row>
    <row r="18" spans="1:11" x14ac:dyDescent="0.2">
      <c r="A18" s="44" t="s">
        <v>10</v>
      </c>
      <c r="B18" s="207">
        <f>Charter!G16</f>
        <v>32</v>
      </c>
      <c r="C18" s="28">
        <f>Charter!G17</f>
        <v>28</v>
      </c>
      <c r="D18" s="28">
        <f t="shared" si="0"/>
        <v>60</v>
      </c>
      <c r="E18" s="80">
        <f>+'[1]Annual Summary'!D18</f>
        <v>38</v>
      </c>
      <c r="F18" s="155">
        <f t="shared" si="1"/>
        <v>0.57894736842105265</v>
      </c>
      <c r="H18" s="2"/>
      <c r="I18" s="2"/>
      <c r="J18" s="80"/>
    </row>
    <row r="19" spans="1:11" x14ac:dyDescent="0.2">
      <c r="A19" s="44" t="s">
        <v>11</v>
      </c>
      <c r="B19" s="207">
        <f>+Cargo!S4+Cargo!S8</f>
        <v>7888</v>
      </c>
      <c r="C19" s="28">
        <f>+Cargo!S5+Cargo!S9</f>
        <v>7888</v>
      </c>
      <c r="D19" s="28">
        <f>SUM(B19:C19)</f>
        <v>15776</v>
      </c>
      <c r="E19" s="80">
        <f>+'[1]Annual Summary'!D19</f>
        <v>16720</v>
      </c>
      <c r="F19" s="155">
        <f t="shared" si="1"/>
        <v>-5.6459330143540667E-2</v>
      </c>
      <c r="H19" s="2"/>
      <c r="I19" s="2"/>
      <c r="J19" s="80"/>
    </row>
    <row r="20" spans="1:11" x14ac:dyDescent="0.2">
      <c r="A20" s="44" t="s">
        <v>12</v>
      </c>
      <c r="B20" s="207">
        <f>'[2]General Avation'!$ID$4</f>
        <v>8771</v>
      </c>
      <c r="C20" s="28">
        <f>'[2]General Avation'!$ID$5</f>
        <v>8772</v>
      </c>
      <c r="D20" s="28">
        <f t="shared" si="0"/>
        <v>17543</v>
      </c>
      <c r="E20" s="80">
        <f>+'[1]Annual Summary'!D20</f>
        <v>15387</v>
      </c>
      <c r="F20" s="155">
        <f t="shared" si="1"/>
        <v>0.14011828166634172</v>
      </c>
      <c r="H20" s="2"/>
      <c r="I20" s="2"/>
      <c r="J20" s="80"/>
    </row>
    <row r="21" spans="1:11" ht="12.75" customHeight="1" x14ac:dyDescent="0.2">
      <c r="A21" s="44" t="s">
        <v>13</v>
      </c>
      <c r="B21" s="208">
        <f>'[2]Military '!$ID$4</f>
        <v>455</v>
      </c>
      <c r="C21" s="10">
        <f>'[2]Military '!$ID$5</f>
        <v>448</v>
      </c>
      <c r="D21" s="10">
        <f t="shared" si="0"/>
        <v>903</v>
      </c>
      <c r="E21" s="10">
        <f>+'[1]Annual Summary'!D21</f>
        <v>1184</v>
      </c>
      <c r="F21" s="156">
        <f t="shared" si="1"/>
        <v>-0.23733108108108109</v>
      </c>
      <c r="H21" s="2"/>
      <c r="I21" s="2"/>
      <c r="J21" s="80"/>
    </row>
    <row r="22" spans="1:11" ht="15.75" thickBot="1" x14ac:dyDescent="0.3">
      <c r="A22" s="45" t="s">
        <v>30</v>
      </c>
      <c r="B22" s="209">
        <f>SUM(B16:B21)</f>
        <v>155143</v>
      </c>
      <c r="C22" s="161">
        <f>SUM(C16:C21)</f>
        <v>155126</v>
      </c>
      <c r="D22" s="161">
        <f>SUM(D16:D21)</f>
        <v>310269</v>
      </c>
      <c r="E22" s="161">
        <f>SUM(E16:E21)</f>
        <v>303892</v>
      </c>
      <c r="F22" s="210">
        <f t="shared" si="1"/>
        <v>2.0984428678609505E-2</v>
      </c>
      <c r="H22" s="2"/>
      <c r="I22" s="80"/>
      <c r="J22" s="80"/>
      <c r="K22" s="80"/>
    </row>
    <row r="23" spans="1:11" x14ac:dyDescent="0.2">
      <c r="D23" s="297"/>
      <c r="E23" s="297"/>
    </row>
    <row r="24" spans="1:11" x14ac:dyDescent="0.2">
      <c r="B24" s="4"/>
      <c r="C24" s="4"/>
      <c r="D24" s="495" t="s">
        <v>220</v>
      </c>
      <c r="E24" s="495" t="s">
        <v>208</v>
      </c>
      <c r="F24" s="4"/>
    </row>
    <row r="25" spans="1:11" ht="13.5" thickBot="1" x14ac:dyDescent="0.25">
      <c r="B25" s="4" t="s">
        <v>0</v>
      </c>
      <c r="C25" s="4" t="s">
        <v>1</v>
      </c>
      <c r="D25" s="496"/>
      <c r="E25" s="496"/>
      <c r="F25" s="4" t="s">
        <v>2</v>
      </c>
    </row>
    <row r="26" spans="1:11" ht="15" x14ac:dyDescent="0.25">
      <c r="A26" s="42" t="s">
        <v>146</v>
      </c>
      <c r="B26" s="211"/>
      <c r="C26" s="441"/>
      <c r="D26" s="31"/>
      <c r="E26" s="31"/>
      <c r="F26" s="32"/>
    </row>
    <row r="27" spans="1:11" x14ac:dyDescent="0.2">
      <c r="A27" s="39" t="s">
        <v>18</v>
      </c>
      <c r="B27" s="212">
        <f>(Cargo!S16+'Major Airline Stats'!K28+'Regional Major'!L28)*0.00045359237</f>
        <v>116192.44938400669</v>
      </c>
      <c r="C27" s="12">
        <f>(Cargo!S21+'Major Airline Stats'!K33+'Regional Major'!L33)*0.00045359237</f>
        <v>93125.46517727006</v>
      </c>
      <c r="D27" s="359">
        <f>SUM(B27:C27)</f>
        <v>209317.91456127673</v>
      </c>
      <c r="E27" s="12">
        <f>+'[1]Annual Summary'!D27</f>
        <v>212677.31816468766</v>
      </c>
      <c r="F27" s="64">
        <f>(D27-E27)/E27</f>
        <v>-1.5795777530021142E-2</v>
      </c>
      <c r="H27" s="2"/>
      <c r="I27" s="2"/>
    </row>
    <row r="28" spans="1:11" x14ac:dyDescent="0.2">
      <c r="A28" s="39" t="s">
        <v>19</v>
      </c>
      <c r="B28" s="212">
        <f>(Cargo!S17+'Major Airline Stats'!K29+'Regional Major'!L29)*0.00045359237</f>
        <v>15692.914359640979</v>
      </c>
      <c r="C28" s="12">
        <f>(Cargo!S22+'Major Airline Stats'!K34+'Regional Major'!L34)*0.00045359237</f>
        <v>12419.036314269508</v>
      </c>
      <c r="D28" s="12">
        <f>SUM(B28:C28)</f>
        <v>28111.950673910487</v>
      </c>
      <c r="E28" s="12">
        <f>+'[1]Annual Summary'!D28</f>
        <v>22069.491856705368</v>
      </c>
      <c r="F28" s="64">
        <f>(D28-E28)/E28</f>
        <v>0.27379238527276017</v>
      </c>
      <c r="H28" s="2"/>
      <c r="I28" s="2"/>
    </row>
    <row r="29" spans="1:11" ht="15.75" thickBot="1" x14ac:dyDescent="0.3">
      <c r="A29" s="40" t="s">
        <v>61</v>
      </c>
      <c r="B29" s="213">
        <f>SUM(B27:B28)</f>
        <v>131885.36374364767</v>
      </c>
      <c r="C29" s="34">
        <f>SUM(C27:C28)</f>
        <v>105544.50149153957</v>
      </c>
      <c r="D29" s="34">
        <f>SUM(D27:D28)</f>
        <v>237429.86523518723</v>
      </c>
      <c r="E29" s="34">
        <f>SUM(E27:E28)</f>
        <v>234746.81002139303</v>
      </c>
      <c r="F29" s="65">
        <f>(D29-E29)/E29</f>
        <v>1.1429570495759607E-2</v>
      </c>
      <c r="H29" s="264"/>
      <c r="J29" s="80"/>
      <c r="K29" s="80"/>
    </row>
    <row r="30" spans="1:11" ht="13.5" thickBot="1" x14ac:dyDescent="0.25">
      <c r="D30" s="298"/>
      <c r="E30" s="298"/>
    </row>
    <row r="31" spans="1:11" ht="13.5" thickBot="1" x14ac:dyDescent="0.25">
      <c r="B31" s="492">
        <v>2022</v>
      </c>
      <c r="C31" s="493"/>
      <c r="D31" s="492">
        <v>2021</v>
      </c>
      <c r="E31" s="493"/>
      <c r="G31" s="2"/>
    </row>
    <row r="32" spans="1:11" x14ac:dyDescent="0.2">
      <c r="A32" s="215" t="s">
        <v>98</v>
      </c>
      <c r="B32" s="366">
        <f>C8-B33</f>
        <v>10456318</v>
      </c>
      <c r="C32" s="217">
        <f>B32/C8</f>
        <v>0.68932860012272523</v>
      </c>
      <c r="D32" s="216">
        <f>+'[1]Annual Summary'!$B$32</f>
        <v>8142616</v>
      </c>
      <c r="E32" s="217">
        <f>+'[3]Annual Summary'!$C$32</f>
        <v>0.64887333562863003</v>
      </c>
      <c r="G32" s="370"/>
    </row>
    <row r="33" spans="1:7" ht="13.5" thickBot="1" x14ac:dyDescent="0.25">
      <c r="A33" s="218" t="s">
        <v>99</v>
      </c>
      <c r="B33" s="367">
        <f>'Major Airline Stats'!K49+'Other Major Airline Stats'!I49+'Regional Major'!L49+'Other Regional'!G48</f>
        <v>4712526</v>
      </c>
      <c r="C33" s="220">
        <f>+B33/C8</f>
        <v>0.31067139987727477</v>
      </c>
      <c r="D33" s="219">
        <f>+'[1]Annual Summary'!$B$33</f>
        <v>4054620</v>
      </c>
      <c r="E33" s="220">
        <f>+'[3]Annual Summary'!$C$33</f>
        <v>0.35112666437137002</v>
      </c>
      <c r="G33" s="2"/>
    </row>
    <row r="34" spans="1:7" x14ac:dyDescent="0.2">
      <c r="D34" s="264"/>
      <c r="E34" s="80"/>
    </row>
    <row r="35" spans="1:7" x14ac:dyDescent="0.2">
      <c r="A35" s="494" t="s">
        <v>103</v>
      </c>
      <c r="B35" s="494"/>
      <c r="C35" s="494"/>
      <c r="D35" s="494"/>
      <c r="E35" s="494"/>
      <c r="F35" s="494"/>
      <c r="G35" s="494"/>
    </row>
    <row r="36" spans="1:7" x14ac:dyDescent="0.2">
      <c r="A36" s="494"/>
      <c r="B36" s="494"/>
      <c r="C36" s="494"/>
      <c r="D36" s="494"/>
      <c r="E36" s="494"/>
      <c r="F36" s="494"/>
      <c r="G36" s="494"/>
    </row>
    <row r="37" spans="1:7" x14ac:dyDescent="0.2">
      <c r="D37" s="264"/>
      <c r="E37" s="458"/>
    </row>
    <row r="38" spans="1:7" x14ac:dyDescent="0.2">
      <c r="B38" s="264"/>
      <c r="E38" s="2"/>
    </row>
    <row r="39" spans="1:7" x14ac:dyDescent="0.2">
      <c r="B39" s="264"/>
      <c r="E39" s="2"/>
    </row>
  </sheetData>
  <mergeCells count="10">
    <mergeCell ref="B31:C31"/>
    <mergeCell ref="A35:G36"/>
    <mergeCell ref="D2:D3"/>
    <mergeCell ref="E2:E3"/>
    <mergeCell ref="D24:D25"/>
    <mergeCell ref="E24:E25"/>
    <mergeCell ref="D13:D14"/>
    <mergeCell ref="E13:E14"/>
    <mergeCell ref="D31:E31"/>
    <mergeCell ref="A2:A3"/>
  </mergeCells>
  <phoneticPr fontId="6" type="noConversion"/>
  <conditionalFormatting sqref="B2:C2 F2:F4 D2:E22 B4:C12 B14:C22 D24:E25 C24:C28 B24:B29 D26:D28 E26:E29 C29:D29">
    <cfRule type="expression" dxfId="25" priority="1" stopIfTrue="1">
      <formula>"*.*"</formula>
    </cfRule>
  </conditionalFormatting>
  <conditionalFormatting sqref="F5:F30">
    <cfRule type="cellIs" dxfId="24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2022 Year End Operations Report - MSP</oddHeader>
    <oddFooter>&amp;L&amp;D&amp;C&amp;F&amp;RPage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706"/>
  <sheetViews>
    <sheetView topLeftCell="A18" zoomScale="115" zoomScaleNormal="115" workbookViewId="0">
      <selection activeCell="F27" sqref="F27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148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" customWidth="1"/>
    <col min="9" max="9" width="19.85546875" style="152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4.140625" style="3" customWidth="1"/>
    <col min="16" max="16" width="19.85546875" style="152" customWidth="1"/>
    <col min="17" max="17" width="16.5703125" bestFit="1" customWidth="1"/>
    <col min="18" max="18" width="15.85546875" bestFit="1" customWidth="1"/>
    <col min="19" max="19" width="12.140625" bestFit="1" customWidth="1"/>
    <col min="20" max="20" width="8.5703125" bestFit="1" customWidth="1"/>
  </cols>
  <sheetData>
    <row r="1" spans="1:21" s="8" customFormat="1" ht="13.5" thickBot="1" x14ac:dyDescent="0.25">
      <c r="A1" s="532" t="s">
        <v>128</v>
      </c>
      <c r="B1" s="533"/>
      <c r="C1" s="326">
        <v>2022</v>
      </c>
      <c r="D1" s="327">
        <v>2021</v>
      </c>
      <c r="E1" s="157" t="s">
        <v>92</v>
      </c>
      <c r="F1" s="540" t="s">
        <v>143</v>
      </c>
      <c r="G1" s="541"/>
      <c r="H1" s="534" t="s">
        <v>129</v>
      </c>
      <c r="I1" s="535"/>
      <c r="J1" s="287">
        <v>2022</v>
      </c>
      <c r="K1" s="287">
        <v>2021</v>
      </c>
      <c r="L1" s="158" t="s">
        <v>92</v>
      </c>
      <c r="M1" s="542" t="s">
        <v>143</v>
      </c>
      <c r="N1" s="543"/>
      <c r="O1" s="546" t="s">
        <v>207</v>
      </c>
      <c r="P1" s="547"/>
      <c r="Q1" s="442">
        <v>2022</v>
      </c>
      <c r="R1" s="442">
        <v>2021</v>
      </c>
      <c r="S1" s="443" t="s">
        <v>92</v>
      </c>
      <c r="T1" s="548" t="s">
        <v>143</v>
      </c>
      <c r="U1" s="549"/>
    </row>
    <row r="2" spans="1:21" s="8" customFormat="1" ht="13.5" thickBot="1" x14ac:dyDescent="0.25">
      <c r="A2" s="536"/>
      <c r="B2" s="537"/>
      <c r="C2" s="538" t="s">
        <v>9</v>
      </c>
      <c r="D2" s="538"/>
      <c r="E2" s="539"/>
      <c r="F2" s="327">
        <v>2022</v>
      </c>
      <c r="G2" s="327">
        <v>2021</v>
      </c>
      <c r="H2" s="536"/>
      <c r="I2" s="537"/>
      <c r="J2" s="544" t="s">
        <v>130</v>
      </c>
      <c r="K2" s="544"/>
      <c r="L2" s="545"/>
      <c r="M2" s="287">
        <v>2022</v>
      </c>
      <c r="N2" s="287">
        <v>2021</v>
      </c>
      <c r="O2" s="536"/>
      <c r="P2" s="537"/>
      <c r="Q2" s="550" t="s">
        <v>207</v>
      </c>
      <c r="R2" s="550"/>
      <c r="S2" s="551"/>
      <c r="T2" s="442">
        <v>2022</v>
      </c>
      <c r="U2" s="442">
        <v>2021</v>
      </c>
    </row>
    <row r="3" spans="1:21" x14ac:dyDescent="0.2">
      <c r="A3" s="231"/>
      <c r="B3" s="232"/>
      <c r="C3" s="233"/>
      <c r="D3" s="222"/>
      <c r="E3" s="288"/>
      <c r="F3" s="348"/>
      <c r="G3" s="349"/>
      <c r="H3" s="234"/>
      <c r="I3" s="232"/>
      <c r="J3" s="235"/>
      <c r="K3" s="235"/>
      <c r="L3" s="289"/>
      <c r="M3" s="291"/>
      <c r="N3" s="290"/>
      <c r="O3" s="234"/>
      <c r="P3" s="232"/>
      <c r="Q3" s="235"/>
      <c r="R3" s="235"/>
      <c r="S3" s="289"/>
      <c r="T3" s="291"/>
      <c r="U3" s="290"/>
    </row>
    <row r="4" spans="1:21" x14ac:dyDescent="0.2">
      <c r="A4" s="236" t="s">
        <v>182</v>
      </c>
      <c r="B4" s="35"/>
      <c r="C4" s="237">
        <f>SUM('[2]Aer Lingus'!$HR$19:$IC$19)</f>
        <v>0</v>
      </c>
      <c r="D4" s="237">
        <f>SUM('[2]Aer Lingus'!$HD$19:$HO$19)</f>
        <v>0</v>
      </c>
      <c r="E4" s="305" t="e">
        <f>(C4-D4)/D4</f>
        <v>#DIV/0!</v>
      </c>
      <c r="F4" s="371">
        <f>+C4/$C$62</f>
        <v>0</v>
      </c>
      <c r="G4" s="363">
        <f>+D4/$D$62</f>
        <v>0</v>
      </c>
      <c r="H4" s="236" t="s">
        <v>182</v>
      </c>
      <c r="I4" s="35"/>
      <c r="J4" s="237">
        <f>SUM('[2]Aer Lingus'!$HR$41:$IC$41)</f>
        <v>0</v>
      </c>
      <c r="K4" s="237">
        <f>SUM('[2]Aer Lingus'!$HD$41:$HO$41)</f>
        <v>0</v>
      </c>
      <c r="L4" s="305" t="e">
        <f>(J4-K4)/K4</f>
        <v>#DIV/0!</v>
      </c>
      <c r="M4" s="371">
        <f>+J4/$J$62</f>
        <v>0</v>
      </c>
      <c r="N4" s="363">
        <f>+K4/$K$62</f>
        <v>0</v>
      </c>
      <c r="O4" s="236" t="s">
        <v>182</v>
      </c>
      <c r="P4" s="35"/>
      <c r="Q4" s="237">
        <f>SUM('[2]Aer Lingus'!$HR$64:$IC$64)</f>
        <v>0</v>
      </c>
      <c r="R4" s="237">
        <f>SUM('[2]Aer Lingus'!$HD$64:$HO$64)</f>
        <v>0</v>
      </c>
      <c r="S4" s="305" t="e">
        <f>(Q4-R4)/R4</f>
        <v>#DIV/0!</v>
      </c>
      <c r="T4" s="371">
        <f>+Q4/$Q$62</f>
        <v>0</v>
      </c>
      <c r="U4" s="363">
        <f>+R4/$R$62</f>
        <v>0</v>
      </c>
    </row>
    <row r="5" spans="1:21" ht="13.5" thickBot="1" x14ac:dyDescent="0.25">
      <c r="A5" s="33"/>
      <c r="B5" s="35"/>
      <c r="C5" s="151"/>
      <c r="D5" s="151"/>
      <c r="E5" s="306"/>
      <c r="F5" s="387"/>
      <c r="G5" s="388"/>
      <c r="H5" s="389"/>
      <c r="I5" s="35"/>
      <c r="L5" s="39"/>
      <c r="M5" s="390"/>
      <c r="N5" s="391"/>
      <c r="O5" s="389"/>
      <c r="P5" s="35"/>
      <c r="S5" s="39"/>
      <c r="T5" s="390"/>
      <c r="U5" s="391"/>
    </row>
    <row r="6" spans="1:21" ht="14.1" customHeight="1" x14ac:dyDescent="0.2">
      <c r="A6" s="310" t="s">
        <v>94</v>
      </c>
      <c r="B6" s="232"/>
      <c r="C6" s="308">
        <f>+SUM(C7:C7)</f>
        <v>1880</v>
      </c>
      <c r="D6" s="308">
        <f>+SUM(D7:D7)</f>
        <v>233</v>
      </c>
      <c r="E6" s="309">
        <f>(C6-D6)/D6</f>
        <v>7.0686695278969953</v>
      </c>
      <c r="F6" s="529">
        <f>+C6/$C$62</f>
        <v>6.8119150539699335E-3</v>
      </c>
      <c r="G6" s="529">
        <f>+D6/$D$62</f>
        <v>8.6116726973015523E-4</v>
      </c>
      <c r="H6" s="310" t="s">
        <v>94</v>
      </c>
      <c r="I6" s="232"/>
      <c r="J6" s="308">
        <f>SUM(J7:J7)</f>
        <v>101119</v>
      </c>
      <c r="K6" s="308">
        <f>SUM(K7:K7)</f>
        <v>13538</v>
      </c>
      <c r="L6" s="309">
        <f>(J6-K6)/K6</f>
        <v>6.4692716797163543</v>
      </c>
      <c r="M6" s="529">
        <f>+J6/$J$62</f>
        <v>3.3320823621665985E-3</v>
      </c>
      <c r="N6" s="529">
        <f>+K6/$K$62</f>
        <v>5.5433430215584372E-4</v>
      </c>
      <c r="O6" s="310" t="s">
        <v>94</v>
      </c>
      <c r="P6" s="232"/>
      <c r="Q6" s="308">
        <f>SUM(Q7:Q7)</f>
        <v>804730</v>
      </c>
      <c r="R6" s="308">
        <f>SUM(R7:R7)</f>
        <v>0</v>
      </c>
      <c r="S6" s="309" t="e">
        <f>(Q6-R6)/R6</f>
        <v>#DIV/0!</v>
      </c>
      <c r="T6" s="529">
        <f>+Q6/$Q$62</f>
        <v>8.0613501271365861E-3</v>
      </c>
      <c r="U6" s="529">
        <f>+R6/$R$62</f>
        <v>0</v>
      </c>
    </row>
    <row r="7" spans="1:21" ht="14.1" customHeight="1" x14ac:dyDescent="0.2">
      <c r="A7" s="236"/>
      <c r="B7" s="332" t="s">
        <v>162</v>
      </c>
      <c r="C7" s="186">
        <f>SUM([2]Jazz_AC!$HR$19:$IC$19)</f>
        <v>1880</v>
      </c>
      <c r="D7" s="186">
        <f>SUM([2]Jazz_AC!$HD$19:$HO$19)</f>
        <v>233</v>
      </c>
      <c r="E7" s="357">
        <f t="shared" ref="E7" si="0">(C7-D7)/D7</f>
        <v>7.0686695278969953</v>
      </c>
      <c r="F7" s="530"/>
      <c r="G7" s="530"/>
      <c r="H7" s="236"/>
      <c r="I7" s="332" t="s">
        <v>162</v>
      </c>
      <c r="J7" s="186">
        <f>SUM([2]Jazz_AC!$HR$41:$IC$41)</f>
        <v>101119</v>
      </c>
      <c r="K7" s="186">
        <f>SUM([2]Jazz_AC!$HD$41:$HO$41)</f>
        <v>13538</v>
      </c>
      <c r="L7" s="357">
        <f t="shared" ref="L7:L9" si="1">(J7-K7)/K7</f>
        <v>6.4692716797163543</v>
      </c>
      <c r="M7" s="530"/>
      <c r="N7" s="530"/>
      <c r="O7" s="236"/>
      <c r="P7" s="332" t="s">
        <v>162</v>
      </c>
      <c r="Q7" s="186">
        <f>SUM([2]Jazz_AC!$HR$64:$IC$64)</f>
        <v>804730</v>
      </c>
      <c r="R7" s="186">
        <f>SUM([2]Jazz_AC!$HD$64:$HO$64)</f>
        <v>0</v>
      </c>
      <c r="S7" s="357" t="e">
        <f t="shared" ref="S7" si="2">(Q7-R7)/R7</f>
        <v>#DIV/0!</v>
      </c>
      <c r="T7" s="530"/>
      <c r="U7" s="530"/>
    </row>
    <row r="8" spans="1:21" ht="14.1" customHeight="1" thickBot="1" x14ac:dyDescent="0.25">
      <c r="A8" s="317"/>
      <c r="B8" s="333"/>
      <c r="C8" s="356"/>
      <c r="D8" s="356"/>
      <c r="E8" s="358"/>
      <c r="F8" s="372"/>
      <c r="G8" s="457"/>
      <c r="H8" s="317"/>
      <c r="I8" s="333"/>
      <c r="J8" s="356"/>
      <c r="K8" s="356"/>
      <c r="L8" s="358"/>
      <c r="M8" s="372"/>
      <c r="N8" s="457"/>
      <c r="O8" s="317"/>
      <c r="P8" s="333"/>
      <c r="Q8" s="356"/>
      <c r="R8" s="356"/>
      <c r="S8" s="358"/>
      <c r="T8" s="372"/>
      <c r="U8" s="457"/>
    </row>
    <row r="9" spans="1:21" ht="14.1" customHeight="1" thickBot="1" x14ac:dyDescent="0.25">
      <c r="A9" s="317" t="s">
        <v>156</v>
      </c>
      <c r="B9" s="318"/>
      <c r="C9" s="430">
        <f>SUM('[2]Air Choice One'!$HR$19:$IC$19)</f>
        <v>0</v>
      </c>
      <c r="D9" s="430">
        <f>SUM('[2]Air Choice One'!$HD$19:$HO$19)</f>
        <v>264</v>
      </c>
      <c r="E9" s="435">
        <f>(C9-D9)/D9</f>
        <v>-1</v>
      </c>
      <c r="F9" s="372">
        <f>+C9/$C$62</f>
        <v>0</v>
      </c>
      <c r="G9" s="457">
        <f>+D9/$D$62</f>
        <v>9.7574317256978967E-4</v>
      </c>
      <c r="H9" s="317" t="s">
        <v>156</v>
      </c>
      <c r="I9" s="318"/>
      <c r="J9" s="430">
        <f>SUM('[2]Air Choice One'!$HR$41:$IC$41)</f>
        <v>0</v>
      </c>
      <c r="K9" s="430">
        <f>SUM('[2]Air Choice One'!$HD$41:$HO$41)</f>
        <v>471</v>
      </c>
      <c r="L9" s="435">
        <f t="shared" si="1"/>
        <v>-1</v>
      </c>
      <c r="M9" s="372">
        <f>+J9/$J$62</f>
        <v>0</v>
      </c>
      <c r="N9" s="457">
        <f>+K9/$K$62</f>
        <v>1.9285821858132838E-5</v>
      </c>
      <c r="O9" s="317" t="s">
        <v>156</v>
      </c>
      <c r="P9" s="318"/>
      <c r="Q9" s="430">
        <f>SUM('[2]Air Choice One'!$HR$64:$IC$64)</f>
        <v>0</v>
      </c>
      <c r="R9" s="430">
        <f>SUM('[2]Air Choice One'!$HD$64:$HO$64)</f>
        <v>0</v>
      </c>
      <c r="S9" s="435" t="e">
        <f t="shared" ref="S9" si="3">(Q9-R9)/R9</f>
        <v>#DIV/0!</v>
      </c>
      <c r="T9" s="372">
        <f>+Q9/$Q$62</f>
        <v>0</v>
      </c>
      <c r="U9" s="457">
        <f>+R9/$R$62</f>
        <v>0</v>
      </c>
    </row>
    <row r="10" spans="1:21" ht="14.1" customHeight="1" x14ac:dyDescent="0.2">
      <c r="A10" s="236"/>
      <c r="B10" s="35"/>
      <c r="C10" s="237"/>
      <c r="D10" s="237"/>
      <c r="E10" s="305"/>
      <c r="F10" s="384"/>
      <c r="G10" s="385"/>
      <c r="H10" s="236"/>
      <c r="I10" s="35"/>
      <c r="J10" s="2"/>
      <c r="K10" s="2"/>
      <c r="L10" s="306"/>
      <c r="M10" s="382"/>
      <c r="N10" s="383"/>
      <c r="O10" s="236"/>
      <c r="P10" s="35"/>
      <c r="Q10" s="2"/>
      <c r="R10" s="2"/>
      <c r="S10" s="306"/>
      <c r="T10" s="382"/>
      <c r="U10" s="383"/>
    </row>
    <row r="11" spans="1:21" ht="14.1" customHeight="1" x14ac:dyDescent="0.2">
      <c r="A11" s="236" t="s">
        <v>149</v>
      </c>
      <c r="B11" s="35"/>
      <c r="C11" s="237">
        <f>SUM('[2]Air France'!$HR$19:$IC$19)</f>
        <v>194</v>
      </c>
      <c r="D11" s="237">
        <f>SUM('[2]Air France'!$HD$19:$HO$19)</f>
        <v>126</v>
      </c>
      <c r="E11" s="305">
        <f>(C11-D11)/D11</f>
        <v>0.53968253968253965</v>
      </c>
      <c r="F11" s="371">
        <f>+C11/$C$62</f>
        <v>7.0293165982455693E-4</v>
      </c>
      <c r="G11" s="363">
        <f>+D11/$D$62</f>
        <v>4.6569560509012689E-4</v>
      </c>
      <c r="H11" s="236" t="s">
        <v>149</v>
      </c>
      <c r="I11" s="35"/>
      <c r="J11" s="237">
        <f>SUM('[2]Air France'!$HR$41:$IC$41)</f>
        <v>49205</v>
      </c>
      <c r="K11" s="237">
        <f>SUM('[2]Air France'!$HD$41:$HO$41)</f>
        <v>21245</v>
      </c>
      <c r="L11" s="305">
        <f>(J11-K11)/K11</f>
        <v>1.3160743704401034</v>
      </c>
      <c r="M11" s="371">
        <f>+J11/$J$62</f>
        <v>1.6214075755338511E-3</v>
      </c>
      <c r="N11" s="363">
        <f>+K11/$K$62</f>
        <v>8.6990931077713838E-4</v>
      </c>
      <c r="O11" s="236" t="s">
        <v>149</v>
      </c>
      <c r="P11" s="35"/>
      <c r="Q11" s="237">
        <f>SUM('[2]Air France'!$HR$64:$IC$64)</f>
        <v>2150435</v>
      </c>
      <c r="R11" s="237">
        <f>SUM('[2]Air France'!$HD$64:$HO$64)</f>
        <v>1840520</v>
      </c>
      <c r="S11" s="305">
        <f>(Q11-R11)/R11</f>
        <v>0.16838447829961098</v>
      </c>
      <c r="T11" s="371">
        <f>+Q11/$Q$62</f>
        <v>2.1541895369439398E-2</v>
      </c>
      <c r="U11" s="363">
        <f>+R11/$R$62</f>
        <v>2.8380897200696312E-2</v>
      </c>
    </row>
    <row r="12" spans="1:21" ht="14.1" customHeight="1" thickBot="1" x14ac:dyDescent="0.25">
      <c r="A12" s="236"/>
      <c r="B12" s="35"/>
      <c r="C12" s="237"/>
      <c r="D12" s="237"/>
      <c r="E12" s="305"/>
      <c r="F12" s="384"/>
      <c r="G12" s="385"/>
      <c r="H12" s="236"/>
      <c r="I12" s="35"/>
      <c r="J12" s="2"/>
      <c r="K12" s="2"/>
      <c r="L12" s="306"/>
      <c r="M12" s="382"/>
      <c r="N12" s="383"/>
      <c r="O12" s="236"/>
      <c r="P12" s="35"/>
      <c r="Q12" s="2"/>
      <c r="R12" s="2"/>
      <c r="S12" s="306"/>
      <c r="T12" s="382"/>
      <c r="U12" s="383"/>
    </row>
    <row r="13" spans="1:21" ht="14.1" customHeight="1" x14ac:dyDescent="0.2">
      <c r="A13" s="310" t="s">
        <v>97</v>
      </c>
      <c r="B13" s="232"/>
      <c r="C13" s="448">
        <f>+SUM(C14:C16)</f>
        <v>1901</v>
      </c>
      <c r="D13" s="449">
        <f>+SUM(D14:D16)</f>
        <v>1794</v>
      </c>
      <c r="E13" s="334">
        <f t="shared" ref="E13:E23" si="4">(C13-D13)/D13</f>
        <v>5.9643255295429208E-2</v>
      </c>
      <c r="F13" s="529">
        <f>+C13/$C$62</f>
        <v>6.8880055944664058E-3</v>
      </c>
      <c r="G13" s="529">
        <f>+D13/$D$62</f>
        <v>6.6306183772356165E-3</v>
      </c>
      <c r="H13" s="310" t="s">
        <v>97</v>
      </c>
      <c r="I13" s="232"/>
      <c r="J13" s="308">
        <f>SUM(J14:J16)</f>
        <v>253813</v>
      </c>
      <c r="K13" s="308">
        <f>SUM(K14:K16)</f>
        <v>216550</v>
      </c>
      <c r="L13" s="309">
        <f t="shared" ref="L13:L25" si="5">(J13-K13)/K13</f>
        <v>0.17207573308704688</v>
      </c>
      <c r="M13" s="529">
        <f>+J13/$J$62</f>
        <v>8.3636687525449303E-3</v>
      </c>
      <c r="N13" s="529">
        <f>+K13/$K$62</f>
        <v>8.8669739349865519E-3</v>
      </c>
      <c r="O13" s="310" t="s">
        <v>97</v>
      </c>
      <c r="P13" s="232"/>
      <c r="Q13" s="308">
        <f>SUM(Q14:Q16)</f>
        <v>357868</v>
      </c>
      <c r="R13" s="308">
        <f>SUM(R14:R16)</f>
        <v>303143</v>
      </c>
      <c r="S13" s="309">
        <f t="shared" ref="S13:S25" si="6">(Q13-R13)/R13</f>
        <v>0.18052536261764249</v>
      </c>
      <c r="T13" s="529">
        <f>+Q13/$Q$62</f>
        <v>3.5849281713097756E-3</v>
      </c>
      <c r="U13" s="529">
        <f>+R13/$R$62</f>
        <v>4.6744780388752539E-3</v>
      </c>
    </row>
    <row r="14" spans="1:21" ht="14.1" customHeight="1" x14ac:dyDescent="0.2">
      <c r="A14" s="236"/>
      <c r="B14" s="332" t="s">
        <v>97</v>
      </c>
      <c r="C14" s="198">
        <f>SUM([2]Alaska!$HR$19:$IC$19)</f>
        <v>1809</v>
      </c>
      <c r="D14" s="450">
        <f>SUM([2]Alaska!$HD$19:$HO$19)</f>
        <v>1302</v>
      </c>
      <c r="E14" s="447">
        <f t="shared" si="4"/>
        <v>0.38940092165898615</v>
      </c>
      <c r="F14" s="530"/>
      <c r="G14" s="530"/>
      <c r="H14" s="236"/>
      <c r="I14" s="332" t="s">
        <v>97</v>
      </c>
      <c r="J14" s="186">
        <f>SUM([2]Alaska!$HR$41:$IC$41)</f>
        <v>248442</v>
      </c>
      <c r="K14" s="186">
        <f>SUM([2]Alaska!$HD$41:$HO$41)</f>
        <v>178303</v>
      </c>
      <c r="L14" s="306">
        <f t="shared" si="5"/>
        <v>0.39336971335311238</v>
      </c>
      <c r="M14" s="530"/>
      <c r="N14" s="530"/>
      <c r="O14" s="236"/>
      <c r="P14" s="332" t="s">
        <v>97</v>
      </c>
      <c r="Q14" s="186">
        <f>SUM([2]Alaska!$HR$64:$IC$64)</f>
        <v>350269</v>
      </c>
      <c r="R14" s="186">
        <f>SUM([2]Alaska!$HD$64:$HO$64)</f>
        <v>272491</v>
      </c>
      <c r="S14" s="306">
        <f t="shared" si="6"/>
        <v>0.28543328036522309</v>
      </c>
      <c r="T14" s="530"/>
      <c r="U14" s="530"/>
    </row>
    <row r="15" spans="1:21" ht="14.1" customHeight="1" x14ac:dyDescent="0.2">
      <c r="A15" s="236"/>
      <c r="B15" s="332" t="s">
        <v>171</v>
      </c>
      <c r="C15" s="198">
        <f>SUM([2]Horizon_AS!$HR$19:$IC$19)</f>
        <v>38</v>
      </c>
      <c r="D15" s="450">
        <f>SUM([2]Horizon_AS!$HD$19:$HO$19)</f>
        <v>408</v>
      </c>
      <c r="E15" s="447">
        <f t="shared" ref="E15" si="7">(C15-D15)/D15</f>
        <v>-0.90686274509803921</v>
      </c>
      <c r="F15" s="530"/>
      <c r="G15" s="530"/>
      <c r="H15" s="236"/>
      <c r="I15" s="332" t="s">
        <v>171</v>
      </c>
      <c r="J15" s="186">
        <f>SUM([2]Horizon_AS!$HR$41:$IC$41)</f>
        <v>2604</v>
      </c>
      <c r="K15" s="186">
        <f>SUM([2]Horizon_AS!$HD$41:$HO$41)</f>
        <v>32455</v>
      </c>
      <c r="L15" s="306">
        <f t="shared" ref="L15" si="8">(J15-K15)/K15</f>
        <v>-0.91976582961022957</v>
      </c>
      <c r="M15" s="530"/>
      <c r="N15" s="530"/>
      <c r="O15" s="236"/>
      <c r="P15" s="332" t="s">
        <v>171</v>
      </c>
      <c r="Q15" s="186">
        <f>SUM([2]Horizon_AS!$HR$64:$IC$64)</f>
        <v>2675</v>
      </c>
      <c r="R15" s="186">
        <f>SUM([2]Horizon_AS!$HD$64:$HO$64)</f>
        <v>24077</v>
      </c>
      <c r="S15" s="306">
        <f t="shared" si="6"/>
        <v>-0.88889811853636247</v>
      </c>
      <c r="T15" s="530"/>
      <c r="U15" s="530"/>
    </row>
    <row r="16" spans="1:21" ht="14.1" customHeight="1" thickBot="1" x14ac:dyDescent="0.25">
      <c r="A16" s="317"/>
      <c r="B16" s="333" t="s">
        <v>93</v>
      </c>
      <c r="C16" s="451">
        <f>SUM('[2]Sky West_AS'!$HR$19:$IC$19)</f>
        <v>54</v>
      </c>
      <c r="D16" s="452">
        <f>SUM('[2]Sky West_AS'!$HD$19:$HO$19)</f>
        <v>84</v>
      </c>
      <c r="E16" s="453">
        <f t="shared" si="4"/>
        <v>-0.35714285714285715</v>
      </c>
      <c r="F16" s="531"/>
      <c r="G16" s="531"/>
      <c r="H16" s="317"/>
      <c r="I16" s="333" t="s">
        <v>93</v>
      </c>
      <c r="J16" s="356">
        <f>SUM('[2]Sky West_AS'!$HR$41:$IC$41)</f>
        <v>2767</v>
      </c>
      <c r="K16" s="356">
        <f>SUM('[2]Sky West_AS'!$HD$41:$HO$41)</f>
        <v>5792</v>
      </c>
      <c r="L16" s="307">
        <f t="shared" si="5"/>
        <v>-0.52227209944751385</v>
      </c>
      <c r="M16" s="531"/>
      <c r="N16" s="531"/>
      <c r="O16" s="317"/>
      <c r="P16" s="333" t="s">
        <v>93</v>
      </c>
      <c r="Q16" s="356">
        <f>SUM('[2]Sky West_AS'!$HR$64:$IC$64)</f>
        <v>4924</v>
      </c>
      <c r="R16" s="356">
        <f>SUM('[2]Sky West_AS'!$HD$64:$HO$64)</f>
        <v>6575</v>
      </c>
      <c r="S16" s="307">
        <f t="shared" si="6"/>
        <v>-0.25110266159695815</v>
      </c>
      <c r="T16" s="531"/>
      <c r="U16" s="531"/>
    </row>
    <row r="17" spans="1:21" ht="14.1" customHeight="1" x14ac:dyDescent="0.2">
      <c r="A17" s="236" t="s">
        <v>213</v>
      </c>
      <c r="B17" s="35"/>
      <c r="C17" s="338">
        <f>SUM('[2]Allegiant '!$HR$19:$IC$19)</f>
        <v>940</v>
      </c>
      <c r="D17" s="339">
        <f>SUM('[2]Allegiant '!$HD$19:$HO$19)</f>
        <v>216</v>
      </c>
      <c r="E17" s="447">
        <f t="shared" ref="E17" si="9">(C17-D17)/D17</f>
        <v>3.3518518518518516</v>
      </c>
      <c r="F17" s="529">
        <f>+C17/$C$62</f>
        <v>3.4059575269849668E-3</v>
      </c>
      <c r="G17" s="529">
        <f>+D17/$D$62</f>
        <v>7.9833532301164614E-4</v>
      </c>
      <c r="H17" s="236" t="s">
        <v>213</v>
      </c>
      <c r="I17" s="332"/>
      <c r="J17" s="237">
        <f>SUM('[2]Allegiant '!$HR$41:$IC$41)</f>
        <v>131231</v>
      </c>
      <c r="K17" s="237">
        <f>SUM('[2]Allegiant '!$HD$41:$HO$41)</f>
        <v>20455</v>
      </c>
      <c r="L17" s="305">
        <f t="shared" ref="L17" si="10">(J17-K17)/K17</f>
        <v>5.4155952089953558</v>
      </c>
      <c r="M17" s="529">
        <f>+J17/$J$62</f>
        <v>4.3243356883422984E-3</v>
      </c>
      <c r="N17" s="529">
        <f>+K17/$J$62</f>
        <v>6.7403499558063053E-4</v>
      </c>
      <c r="O17" s="236" t="s">
        <v>213</v>
      </c>
      <c r="P17" s="332"/>
      <c r="Q17" s="237">
        <f>SUM('[2]Allegiant '!$HR$64:$IC$64)</f>
        <v>0</v>
      </c>
      <c r="R17" s="237">
        <f>SUM('[2]Allegiant '!$HD$64:$HO$64)</f>
        <v>0</v>
      </c>
      <c r="S17" s="305" t="e">
        <f t="shared" ref="S17" si="11">(Q17-R17)/R17</f>
        <v>#DIV/0!</v>
      </c>
      <c r="T17" s="529">
        <f>+Q17/$Q$62</f>
        <v>0</v>
      </c>
      <c r="U17" s="529">
        <f>+R17/$Q$62</f>
        <v>0</v>
      </c>
    </row>
    <row r="18" spans="1:21" ht="14.1" customHeight="1" thickBot="1" x14ac:dyDescent="0.25">
      <c r="A18" s="236"/>
      <c r="B18" s="332"/>
      <c r="C18" s="451"/>
      <c r="D18" s="452"/>
      <c r="E18" s="447"/>
      <c r="F18" s="531"/>
      <c r="G18" s="531"/>
      <c r="H18" s="236"/>
      <c r="I18" s="332"/>
      <c r="J18" s="186"/>
      <c r="K18" s="186"/>
      <c r="L18" s="306"/>
      <c r="M18" s="531"/>
      <c r="N18" s="531"/>
      <c r="O18" s="236"/>
      <c r="P18" s="332"/>
      <c r="Q18" s="186"/>
      <c r="R18" s="186"/>
      <c r="S18" s="306"/>
      <c r="T18" s="531"/>
      <c r="U18" s="531"/>
    </row>
    <row r="19" spans="1:21" ht="14.1" customHeight="1" x14ac:dyDescent="0.2">
      <c r="A19" s="310" t="s">
        <v>20</v>
      </c>
      <c r="B19" s="342"/>
      <c r="C19" s="335">
        <f>SUM(C20:C25)</f>
        <v>12544</v>
      </c>
      <c r="D19" s="336">
        <f>SUM(D20:D25)</f>
        <v>12686</v>
      </c>
      <c r="E19" s="334">
        <f t="shared" si="4"/>
        <v>-1.1193441589153398E-2</v>
      </c>
      <c r="F19" s="529">
        <f>+C19/$C$62</f>
        <v>4.5451416189893006E-2</v>
      </c>
      <c r="G19" s="529">
        <f>+D19/$D$62</f>
        <v>4.6887416239471028E-2</v>
      </c>
      <c r="H19" s="310" t="s">
        <v>20</v>
      </c>
      <c r="I19" s="311"/>
      <c r="J19" s="312">
        <f>SUM(J20:J25)</f>
        <v>1384414</v>
      </c>
      <c r="K19" s="312">
        <f>SUM(K20:K25)</f>
        <v>1334080</v>
      </c>
      <c r="L19" s="309">
        <f t="shared" si="5"/>
        <v>3.7729371551930915E-2</v>
      </c>
      <c r="M19" s="529">
        <f>+J19/$J$62</f>
        <v>4.5619334361855925E-2</v>
      </c>
      <c r="N19" s="529">
        <f>+K19/$K$62</f>
        <v>5.4625964383222626E-2</v>
      </c>
      <c r="O19" s="310" t="s">
        <v>20</v>
      </c>
      <c r="P19" s="311"/>
      <c r="Q19" s="312">
        <f>SUM(Q20:Q25)</f>
        <v>1235353</v>
      </c>
      <c r="R19" s="312">
        <f>SUM(R20:R25)</f>
        <v>1642595</v>
      </c>
      <c r="S19" s="309">
        <f t="shared" si="6"/>
        <v>-0.24792599514792144</v>
      </c>
      <c r="T19" s="529">
        <f>+Q19/$Q$62</f>
        <v>1.2375098559278968E-2</v>
      </c>
      <c r="U19" s="529">
        <f>+R19/$R$62</f>
        <v>2.5328885226662986E-2</v>
      </c>
    </row>
    <row r="20" spans="1:21" ht="14.1" customHeight="1" x14ac:dyDescent="0.2">
      <c r="A20" s="364"/>
      <c r="B20" s="35" t="s">
        <v>20</v>
      </c>
      <c r="C20" s="199">
        <f>SUM([2]American!$HR$19:$IC$19)</f>
        <v>7071</v>
      </c>
      <c r="D20" s="337">
        <f>SUM([2]American!$HD$19:$HO$19)</f>
        <v>7893</v>
      </c>
      <c r="E20" s="57">
        <f t="shared" si="4"/>
        <v>-0.10414291144051692</v>
      </c>
      <c r="F20" s="530"/>
      <c r="G20" s="530"/>
      <c r="H20" s="33"/>
      <c r="I20" s="35" t="s">
        <v>20</v>
      </c>
      <c r="J20" s="2">
        <f>SUM([2]American!$HR$41:$IC$41)</f>
        <v>1063030</v>
      </c>
      <c r="K20" s="2">
        <f>SUM([2]American!$HD$41:$HO$41)</f>
        <v>1049168</v>
      </c>
      <c r="L20" s="306">
        <f t="shared" si="5"/>
        <v>1.3212373995394445E-2</v>
      </c>
      <c r="M20" s="530"/>
      <c r="N20" s="530"/>
      <c r="O20" s="33"/>
      <c r="P20" s="35" t="s">
        <v>20</v>
      </c>
      <c r="Q20" s="2">
        <f>SUM([2]American!$HR$64:$IC$64)</f>
        <v>1194635</v>
      </c>
      <c r="R20" s="2">
        <f>SUM([2]American!$HD$64:$HO$64)</f>
        <v>1619926</v>
      </c>
      <c r="S20" s="306">
        <f t="shared" si="6"/>
        <v>-0.26253730108659284</v>
      </c>
      <c r="T20" s="530"/>
      <c r="U20" s="530"/>
    </row>
    <row r="21" spans="1:21" ht="14.1" customHeight="1" x14ac:dyDescent="0.2">
      <c r="A21" s="33"/>
      <c r="B21" s="332" t="s">
        <v>93</v>
      </c>
      <c r="C21" s="199">
        <f>SUM('[2]Sky West_AA'!$HR$19:$IC$19)</f>
        <v>494</v>
      </c>
      <c r="D21" s="337">
        <f>SUM('[2]Sky West_AA'!$HD$19:$HO$19)</f>
        <v>756</v>
      </c>
      <c r="E21" s="57">
        <f t="shared" si="4"/>
        <v>-0.34656084656084657</v>
      </c>
      <c r="F21" s="530"/>
      <c r="G21" s="530"/>
      <c r="H21" s="33"/>
      <c r="I21" s="332" t="s">
        <v>93</v>
      </c>
      <c r="J21" s="2">
        <f>SUM('[2]Sky West_AA'!$HR$41:$IC$41)</f>
        <v>27790</v>
      </c>
      <c r="K21" s="2">
        <f>SUM('[2]Sky West_AA'!$HD$41:$HO$41)</f>
        <v>42214</v>
      </c>
      <c r="L21" s="306">
        <f t="shared" si="5"/>
        <v>-0.3416875917941915</v>
      </c>
      <c r="M21" s="530"/>
      <c r="N21" s="530"/>
      <c r="O21" s="33"/>
      <c r="P21" s="332" t="s">
        <v>93</v>
      </c>
      <c r="Q21" s="2">
        <f>SUM('[2]Sky West_AA'!$HR$64:$IC$64)</f>
        <v>2738</v>
      </c>
      <c r="R21" s="2">
        <f>SUM('[2]Sky West_AA'!$HD$64:$HO$64)</f>
        <v>2636</v>
      </c>
      <c r="S21" s="306">
        <f t="shared" si="6"/>
        <v>3.8694992412746584E-2</v>
      </c>
      <c r="T21" s="530"/>
      <c r="U21" s="530"/>
    </row>
    <row r="22" spans="1:21" ht="14.1" customHeight="1" x14ac:dyDescent="0.2">
      <c r="A22" s="364"/>
      <c r="B22" s="332" t="s">
        <v>163</v>
      </c>
      <c r="C22" s="199">
        <f>SUM('[2]American Eagle'!$HR$19:$IC$19)</f>
        <v>1419</v>
      </c>
      <c r="D22" s="337">
        <f>SUM('[2]American Eagle'!$HD$19:$HO$19)</f>
        <v>1592</v>
      </c>
      <c r="E22" s="343">
        <f t="shared" si="4"/>
        <v>-0.10866834170854271</v>
      </c>
      <c r="F22" s="530"/>
      <c r="G22" s="530"/>
      <c r="H22" s="33"/>
      <c r="I22" s="332" t="s">
        <v>163</v>
      </c>
      <c r="J22" s="2">
        <f>SUM('[2]American Eagle'!$HR$41:$IC$41)</f>
        <v>77360</v>
      </c>
      <c r="K22" s="2">
        <f>SUM('[2]American Eagle'!$HD$41:$HO$41)</f>
        <v>100092</v>
      </c>
      <c r="L22" s="306">
        <f t="shared" si="5"/>
        <v>-0.22711105782679936</v>
      </c>
      <c r="M22" s="530"/>
      <c r="N22" s="530"/>
      <c r="O22" s="33"/>
      <c r="P22" s="332" t="s">
        <v>163</v>
      </c>
      <c r="Q22" s="2">
        <f>SUM('[2]American Eagle'!$HR$64:$IC$64)</f>
        <v>25627</v>
      </c>
      <c r="R22" s="2">
        <f>SUM('[2]American Eagle'!$HD$64:$HO$64)</f>
        <v>13387</v>
      </c>
      <c r="S22" s="306">
        <f t="shared" si="6"/>
        <v>0.91431986255322328</v>
      </c>
      <c r="T22" s="530"/>
      <c r="U22" s="530"/>
    </row>
    <row r="23" spans="1:21" ht="14.1" customHeight="1" x14ac:dyDescent="0.2">
      <c r="A23" s="364"/>
      <c r="B23" s="35" t="s">
        <v>52</v>
      </c>
      <c r="C23" s="199">
        <f>SUM([2]Republic!$HR$19:$IC$19)</f>
        <v>2164</v>
      </c>
      <c r="D23" s="337">
        <f>SUM([2]Republic!$HD$19:$HO$19)</f>
        <v>2021</v>
      </c>
      <c r="E23" s="57">
        <f t="shared" si="4"/>
        <v>7.0757050964868881E-2</v>
      </c>
      <c r="F23" s="530"/>
      <c r="G23" s="530"/>
      <c r="H23" s="33"/>
      <c r="I23" s="35" t="s">
        <v>52</v>
      </c>
      <c r="J23" s="2">
        <f>SUM([2]Republic!$HR$41:$IC$41)</f>
        <v>130092</v>
      </c>
      <c r="K23" s="2">
        <f>SUM([2]Republic!$HD$41:$HO$41)</f>
        <v>118623</v>
      </c>
      <c r="L23" s="306">
        <f t="shared" si="5"/>
        <v>9.6684454110922843E-2</v>
      </c>
      <c r="M23" s="530"/>
      <c r="N23" s="530"/>
      <c r="O23" s="33"/>
      <c r="P23" s="35" t="s">
        <v>52</v>
      </c>
      <c r="Q23" s="2">
        <f>SUM([2]Republic!$HR$64:$IC$64)</f>
        <v>10523</v>
      </c>
      <c r="R23" s="2">
        <f>SUM([2]Republic!$HD$64:$HO$64)</f>
        <v>6615</v>
      </c>
      <c r="S23" s="306">
        <f t="shared" si="6"/>
        <v>0.59077853363567645</v>
      </c>
      <c r="T23" s="530"/>
      <c r="U23" s="530"/>
    </row>
    <row r="24" spans="1:21" ht="14.1" customHeight="1" x14ac:dyDescent="0.2">
      <c r="A24" s="364"/>
      <c r="B24" s="35" t="s">
        <v>164</v>
      </c>
      <c r="C24" s="199">
        <f>SUM([2]PSA!$HR$19:$IC$19)</f>
        <v>1388</v>
      </c>
      <c r="D24" s="337">
        <f>SUM([2]PSA!$HD$19:$HO$19)</f>
        <v>424</v>
      </c>
      <c r="E24" s="57">
        <f t="shared" ref="E24" si="12">(C24-D24)/D24</f>
        <v>2.2735849056603774</v>
      </c>
      <c r="F24" s="530"/>
      <c r="G24" s="530"/>
      <c r="H24" s="33"/>
      <c r="I24" s="35" t="s">
        <v>164</v>
      </c>
      <c r="J24" s="2">
        <f>SUM([2]PSA!$HR$41:$IC$41)</f>
        <v>86050</v>
      </c>
      <c r="K24" s="2">
        <f>SUM([2]PSA!$HD$41:$HO$41)</f>
        <v>23983</v>
      </c>
      <c r="L24" s="306">
        <f t="shared" si="5"/>
        <v>2.5879581370137181</v>
      </c>
      <c r="M24" s="530"/>
      <c r="N24" s="530"/>
      <c r="O24" s="33"/>
      <c r="P24" s="35" t="s">
        <v>164</v>
      </c>
      <c r="Q24" s="2">
        <f>SUM([2]PSA!$HR$64:$IC$64)</f>
        <v>1830</v>
      </c>
      <c r="R24" s="2">
        <f>SUM([2]PSA!$HD$64:$HO$64)</f>
        <v>31</v>
      </c>
      <c r="S24" s="306">
        <f t="shared" si="6"/>
        <v>58.032258064516128</v>
      </c>
      <c r="T24" s="530"/>
      <c r="U24" s="530"/>
    </row>
    <row r="25" spans="1:21" ht="14.1" customHeight="1" thickBot="1" x14ac:dyDescent="0.25">
      <c r="A25" s="365"/>
      <c r="B25" s="318" t="s">
        <v>51</v>
      </c>
      <c r="C25" s="340">
        <f>SUM('[2]Air Wisconsin'!$HR$19:$IC$19)</f>
        <v>8</v>
      </c>
      <c r="D25" s="341">
        <f>SUM('[2]Air Wisconsin'!$HD$19:$HO$19)</f>
        <v>0</v>
      </c>
      <c r="E25" s="344" t="e">
        <f>(C25-D25)/D25</f>
        <v>#DIV/0!</v>
      </c>
      <c r="F25" s="531"/>
      <c r="G25" s="531"/>
      <c r="H25" s="240"/>
      <c r="I25" s="318" t="s">
        <v>51</v>
      </c>
      <c r="J25" s="340">
        <f>SUM('[2]Air Wisconsin'!$HR$41:$IC$41)</f>
        <v>92</v>
      </c>
      <c r="K25" s="341">
        <f>SUM('[2]Air Wisconsin'!$HD$41:$HO$41)</f>
        <v>0</v>
      </c>
      <c r="L25" s="307" t="e">
        <f t="shared" si="5"/>
        <v>#DIV/0!</v>
      </c>
      <c r="M25" s="531"/>
      <c r="N25" s="531"/>
      <c r="O25" s="240"/>
      <c r="P25" s="318" t="s">
        <v>51</v>
      </c>
      <c r="Q25" s="340">
        <f>SUM('[2]Air Wisconsin'!$HR$64:$IC$64)</f>
        <v>0</v>
      </c>
      <c r="R25" s="341">
        <f>SUM('[2]Air Wisconsin'!$HD$64:$HO$64)</f>
        <v>0</v>
      </c>
      <c r="S25" s="307" t="e">
        <f t="shared" si="6"/>
        <v>#DIV/0!</v>
      </c>
      <c r="T25" s="531"/>
      <c r="U25" s="531"/>
    </row>
    <row r="26" spans="1:21" ht="14.1" customHeight="1" x14ac:dyDescent="0.2">
      <c r="A26" s="33"/>
      <c r="B26" s="238"/>
      <c r="C26" s="199"/>
      <c r="D26" s="444"/>
      <c r="E26" s="57"/>
      <c r="F26" s="371"/>
      <c r="G26" s="371"/>
      <c r="H26" s="33"/>
      <c r="I26" s="238"/>
      <c r="J26" s="2"/>
      <c r="K26" s="2"/>
      <c r="L26" s="306"/>
      <c r="M26" s="371"/>
      <c r="N26" s="371"/>
      <c r="O26" s="33"/>
      <c r="P26" s="238"/>
      <c r="Q26" s="2"/>
      <c r="R26" s="2"/>
      <c r="S26" s="306"/>
      <c r="T26" s="371"/>
      <c r="U26" s="371"/>
    </row>
    <row r="27" spans="1:21" ht="14.1" customHeight="1" thickBot="1" x14ac:dyDescent="0.25">
      <c r="A27" s="317" t="s">
        <v>157</v>
      </c>
      <c r="B27" s="281"/>
      <c r="C27" s="429">
        <f>SUM('[2]Boutique Air'!$HR$19:$IC$19)</f>
        <v>0</v>
      </c>
      <c r="D27" s="455">
        <f>SUM('[2]Boutique Air'!$HD$19:$HO$19)</f>
        <v>416</v>
      </c>
      <c r="E27" s="456">
        <f>(C27-D27)/D27</f>
        <v>-1</v>
      </c>
      <c r="F27" s="372">
        <f>+C27/$C$62</f>
        <v>0</v>
      </c>
      <c r="G27" s="372">
        <f>+D27/$D$62</f>
        <v>1.5375346961705777E-3</v>
      </c>
      <c r="H27" s="317" t="s">
        <v>157</v>
      </c>
      <c r="I27" s="281"/>
      <c r="J27" s="430">
        <f>SUM('[2]Boutique Air'!$HR$41:$IC$41)</f>
        <v>0</v>
      </c>
      <c r="K27" s="430">
        <f>SUM('[2]Boutique Air'!$HD$41:$HO$41)</f>
        <v>1900</v>
      </c>
      <c r="L27" s="435">
        <f t="shared" ref="L27:L34" si="13">(J27-K27)/K27</f>
        <v>-1</v>
      </c>
      <c r="M27" s="372">
        <f>+J27/$J$62</f>
        <v>0</v>
      </c>
      <c r="N27" s="457">
        <f>+K27/$K$62</f>
        <v>7.7798432124102752E-5</v>
      </c>
      <c r="O27" s="317" t="s">
        <v>157</v>
      </c>
      <c r="P27" s="281"/>
      <c r="Q27" s="430">
        <f>SUM('[2]Boutique Air'!$HR$64:$IC$64)</f>
        <v>0</v>
      </c>
      <c r="R27" s="430">
        <f>SUM('[2]Boutique Air'!$HD$64:$HO$64)</f>
        <v>0</v>
      </c>
      <c r="S27" s="435" t="e">
        <f t="shared" ref="S27" si="14">(Q27-R27)/R27</f>
        <v>#DIV/0!</v>
      </c>
      <c r="T27" s="372">
        <f>+Q27/$Q$62</f>
        <v>0</v>
      </c>
      <c r="U27" s="457">
        <f>+R27/$R$62</f>
        <v>0</v>
      </c>
    </row>
    <row r="28" spans="1:21" ht="14.1" customHeight="1" x14ac:dyDescent="0.2">
      <c r="A28" s="33"/>
      <c r="B28" s="238"/>
      <c r="C28" s="199"/>
      <c r="D28" s="337"/>
      <c r="E28" s="57"/>
      <c r="F28" s="371"/>
      <c r="G28" s="371"/>
      <c r="H28" s="33"/>
      <c r="I28" s="238"/>
      <c r="J28" s="2"/>
      <c r="K28" s="2"/>
      <c r="L28" s="306"/>
      <c r="M28" s="371"/>
      <c r="N28" s="371"/>
      <c r="O28" s="33"/>
      <c r="P28" s="238"/>
      <c r="Q28" s="2"/>
      <c r="R28" s="2"/>
      <c r="S28" s="306"/>
      <c r="T28" s="371"/>
      <c r="U28" s="371"/>
    </row>
    <row r="29" spans="1:21" ht="14.1" customHeight="1" x14ac:dyDescent="0.2">
      <c r="A29" s="236" t="s">
        <v>154</v>
      </c>
      <c r="B29" s="238"/>
      <c r="C29" s="338">
        <f>SUM([2]Condor!$HR$19:$IC$19)</f>
        <v>98</v>
      </c>
      <c r="D29" s="339">
        <f>SUM([2]Condor!$HD$19:$HO$19)</f>
        <v>0</v>
      </c>
      <c r="E29" s="57" t="e">
        <f>(C29-D29)/D29</f>
        <v>#DIV/0!</v>
      </c>
      <c r="F29" s="371">
        <f>+C29/$C$62</f>
        <v>3.5508918898353911E-4</v>
      </c>
      <c r="G29" s="371">
        <f>+D29/$D$62</f>
        <v>0</v>
      </c>
      <c r="H29" s="236" t="s">
        <v>154</v>
      </c>
      <c r="I29" s="238"/>
      <c r="J29" s="237">
        <f>SUM([2]Condor!$HR$41:$IC$41)</f>
        <v>19394</v>
      </c>
      <c r="K29" s="237">
        <f>SUM([2]Condor!$HD$41:$HO$41)</f>
        <v>0</v>
      </c>
      <c r="L29" s="306" t="e">
        <f t="shared" si="13"/>
        <v>#DIV/0!</v>
      </c>
      <c r="M29" s="371">
        <f>+J29/$J$62</f>
        <v>6.3907282836913942E-4</v>
      </c>
      <c r="N29" s="363">
        <f>+K29/$K$62</f>
        <v>0</v>
      </c>
      <c r="O29" s="236" t="s">
        <v>154</v>
      </c>
      <c r="P29" s="238"/>
      <c r="Q29" s="237">
        <f>SUM([2]Condor!$HR$64:$IC$64)</f>
        <v>606468</v>
      </c>
      <c r="R29" s="237">
        <f>SUM([2]Condor!$HD$64:$HO$64)</f>
        <v>0</v>
      </c>
      <c r="S29" s="306" t="e">
        <f t="shared" ref="S29" si="15">(Q29-R29)/R29</f>
        <v>#DIV/0!</v>
      </c>
      <c r="T29" s="371">
        <f>+Q29/$Q$62</f>
        <v>6.0752685856178736E-3</v>
      </c>
      <c r="U29" s="363">
        <f>+R29/$R$62</f>
        <v>0</v>
      </c>
    </row>
    <row r="30" spans="1:21" ht="14.1" customHeight="1" thickBot="1" x14ac:dyDescent="0.25">
      <c r="A30" s="33"/>
      <c r="B30" s="35"/>
      <c r="C30" s="340"/>
      <c r="D30" s="341"/>
      <c r="E30" s="57"/>
      <c r="F30" s="372"/>
      <c r="G30" s="372"/>
      <c r="H30" s="33"/>
      <c r="I30" s="35"/>
      <c r="J30" s="2"/>
      <c r="K30" s="2"/>
      <c r="L30" s="306"/>
      <c r="M30" s="372"/>
      <c r="N30" s="372"/>
      <c r="O30" s="33"/>
      <c r="P30" s="35"/>
      <c r="Q30" s="2"/>
      <c r="R30" s="2"/>
      <c r="S30" s="306"/>
      <c r="T30" s="372"/>
      <c r="U30" s="372"/>
    </row>
    <row r="31" spans="1:21" ht="14.1" customHeight="1" x14ac:dyDescent="0.2">
      <c r="A31" s="310" t="s">
        <v>21</v>
      </c>
      <c r="B31" s="342"/>
      <c r="C31" s="312">
        <f>SUM(C32:C34)</f>
        <v>205498</v>
      </c>
      <c r="D31" s="312">
        <f>SUM(D32:D34)</f>
        <v>209645</v>
      </c>
      <c r="E31" s="309">
        <f>(C31-D31)/D31</f>
        <v>-1.9781058455961269E-2</v>
      </c>
      <c r="F31" s="529">
        <f>+C31/$C$62</f>
        <v>0.7445930424259114</v>
      </c>
      <c r="G31" s="529">
        <f>+D31/$D$62</f>
        <v>0.774847262929521</v>
      </c>
      <c r="H31" s="310" t="s">
        <v>21</v>
      </c>
      <c r="I31" s="311"/>
      <c r="J31" s="308">
        <f>SUM(J32:J34)</f>
        <v>21568680</v>
      </c>
      <c r="K31" s="308">
        <f>SUM(K32:K34)</f>
        <v>17576004</v>
      </c>
      <c r="L31" s="309">
        <f t="shared" si="13"/>
        <v>0.22716631152337016</v>
      </c>
      <c r="M31" s="529">
        <f>+J31/$J$62</f>
        <v>0.71073307887949322</v>
      </c>
      <c r="N31" s="529">
        <f>+K31/$K$62</f>
        <v>0.71967660747734652</v>
      </c>
      <c r="O31" s="310" t="s">
        <v>21</v>
      </c>
      <c r="P31" s="311"/>
      <c r="Q31" s="308">
        <f>SUM(Q32:Q34)</f>
        <v>80695370</v>
      </c>
      <c r="R31" s="308">
        <f>SUM(R32:R34)</f>
        <v>49271901</v>
      </c>
      <c r="S31" s="309">
        <f t="shared" ref="S31:S34" si="16">(Q31-R31)/R31</f>
        <v>0.63775637558615816</v>
      </c>
      <c r="T31" s="529">
        <f>+Q31/$Q$62</f>
        <v>0.80836259516711673</v>
      </c>
      <c r="U31" s="529">
        <f>+R31/$R$62</f>
        <v>0.75977482296518695</v>
      </c>
    </row>
    <row r="32" spans="1:21" ht="14.1" customHeight="1" x14ac:dyDescent="0.2">
      <c r="A32" s="33"/>
      <c r="B32" s="35" t="s">
        <v>21</v>
      </c>
      <c r="C32" s="2">
        <f>SUM([2]Delta!$HR$19:$IC$19)</f>
        <v>120469</v>
      </c>
      <c r="D32" s="2">
        <f>SUM([2]Delta!$HD$19:$HO$19)</f>
        <v>99980</v>
      </c>
      <c r="E32" s="306">
        <f t="shared" ref="E32:E34" si="17">(C32-D32)/D32</f>
        <v>0.20493098619723946</v>
      </c>
      <c r="F32" s="530"/>
      <c r="G32" s="530"/>
      <c r="H32" s="33"/>
      <c r="I32" s="35" t="s">
        <v>21</v>
      </c>
      <c r="J32" s="2">
        <f>SUM([2]Delta!$HR$41:$IC$41)</f>
        <v>17048891</v>
      </c>
      <c r="K32" s="2">
        <f>SUM([2]Delta!$HD$41:$HO$41)</f>
        <v>12572535</v>
      </c>
      <c r="L32" s="306">
        <f t="shared" si="13"/>
        <v>0.35604243694688464</v>
      </c>
      <c r="M32" s="530"/>
      <c r="N32" s="530"/>
      <c r="O32" s="33"/>
      <c r="P32" s="35" t="s">
        <v>21</v>
      </c>
      <c r="Q32" s="2">
        <f>SUM([2]Delta!$HR$64:$IC$64)</f>
        <v>80695370</v>
      </c>
      <c r="R32" s="2">
        <f>SUM([2]Delta!$HD$64:$HO$64)</f>
        <v>49271901</v>
      </c>
      <c r="S32" s="306">
        <f t="shared" si="16"/>
        <v>0.63775637558615816</v>
      </c>
      <c r="T32" s="530"/>
      <c r="U32" s="530"/>
    </row>
    <row r="33" spans="1:21" ht="14.1" customHeight="1" x14ac:dyDescent="0.2">
      <c r="A33" s="33"/>
      <c r="B33" s="35" t="s">
        <v>150</v>
      </c>
      <c r="C33" s="2">
        <f>SUM([2]Pinnacle!$HR$19:$IC$19)</f>
        <v>17668</v>
      </c>
      <c r="D33" s="2">
        <f>SUM([2]Pinnacle!$HD$19:$HO$19)</f>
        <v>39774</v>
      </c>
      <c r="E33" s="306">
        <f t="shared" si="17"/>
        <v>-0.55579021471312917</v>
      </c>
      <c r="F33" s="530"/>
      <c r="G33" s="530"/>
      <c r="H33" s="33"/>
      <c r="I33" s="35" t="s">
        <v>150</v>
      </c>
      <c r="J33" s="2">
        <f>SUM([2]Pinnacle!$HR$41:$IC$41)</f>
        <v>898887</v>
      </c>
      <c r="K33" s="2">
        <f>SUM([2]Pinnacle!$HD$41:$HO$41)</f>
        <v>1741975</v>
      </c>
      <c r="L33" s="306">
        <f t="shared" si="13"/>
        <v>-0.48398398369666612</v>
      </c>
      <c r="M33" s="530"/>
      <c r="N33" s="530"/>
      <c r="O33" s="33"/>
      <c r="P33" s="35" t="s">
        <v>150</v>
      </c>
      <c r="Q33" s="2">
        <f>SUM([2]Pinnacle!$HR$64:$IC$64)</f>
        <v>0</v>
      </c>
      <c r="R33" s="2">
        <f>SUM([2]Pinnacle!$HD$64:$HO$64)</f>
        <v>0</v>
      </c>
      <c r="S33" s="306" t="e">
        <f t="shared" si="16"/>
        <v>#DIV/0!</v>
      </c>
      <c r="T33" s="530"/>
      <c r="U33" s="530"/>
    </row>
    <row r="34" spans="1:21" ht="14.1" customHeight="1" thickBot="1" x14ac:dyDescent="0.25">
      <c r="A34" s="33"/>
      <c r="B34" s="318" t="s">
        <v>93</v>
      </c>
      <c r="C34" s="241">
        <f>SUM('[2]Sky West'!$HR$19:$IC$19)</f>
        <v>67361</v>
      </c>
      <c r="D34" s="241">
        <f>SUM('[2]Sky West'!$HD$19:$HO$19)</f>
        <v>69891</v>
      </c>
      <c r="E34" s="307">
        <f t="shared" si="17"/>
        <v>-3.6199224506731909E-2</v>
      </c>
      <c r="F34" s="531"/>
      <c r="G34" s="531"/>
      <c r="H34" s="240"/>
      <c r="I34" s="318" t="s">
        <v>93</v>
      </c>
      <c r="J34" s="241">
        <f>SUM('[2]Sky West'!$HR$41:$IC$41)</f>
        <v>3620902</v>
      </c>
      <c r="K34" s="241">
        <f>SUM('[2]Sky West'!$HD$41:$HO$41)</f>
        <v>3261494</v>
      </c>
      <c r="L34" s="307">
        <f t="shared" si="13"/>
        <v>0.11019735127521314</v>
      </c>
      <c r="M34" s="531"/>
      <c r="N34" s="531"/>
      <c r="O34" s="240"/>
      <c r="P34" s="318" t="s">
        <v>93</v>
      </c>
      <c r="Q34" s="241">
        <f>SUM('[2]Sky West'!$HR$64:$IC$64)</f>
        <v>0</v>
      </c>
      <c r="R34" s="241">
        <f>SUM('[2]Sky West'!$HD$64:$HO$64)</f>
        <v>0</v>
      </c>
      <c r="S34" s="307" t="e">
        <f t="shared" si="16"/>
        <v>#DIV/0!</v>
      </c>
      <c r="T34" s="531"/>
      <c r="U34" s="531"/>
    </row>
    <row r="35" spans="1:21" ht="14.1" customHeight="1" x14ac:dyDescent="0.2">
      <c r="A35" s="231"/>
      <c r="B35" s="445"/>
      <c r="C35" s="2"/>
      <c r="E35" s="306"/>
      <c r="F35" s="382"/>
      <c r="G35" s="383"/>
      <c r="H35" s="33"/>
      <c r="I35" s="445"/>
      <c r="J35" s="2"/>
      <c r="K35" s="2"/>
      <c r="L35" s="306"/>
      <c r="M35" s="382"/>
      <c r="N35" s="383"/>
      <c r="O35" s="33"/>
      <c r="P35" s="445"/>
      <c r="Q35" s="2"/>
      <c r="R35" s="2"/>
      <c r="S35" s="306"/>
      <c r="T35" s="382"/>
      <c r="U35" s="383"/>
    </row>
    <row r="36" spans="1:21" ht="14.1" customHeight="1" x14ac:dyDescent="0.2">
      <c r="A36" s="236" t="s">
        <v>186</v>
      </c>
      <c r="B36" s="445"/>
      <c r="C36" s="237">
        <f>SUM('[2]Denver Air'!$HR$19:$IC$19)</f>
        <v>1888</v>
      </c>
      <c r="D36" s="237">
        <f>SUM('[2]Denver Air'!$HD$19:$HO$19)</f>
        <v>1450</v>
      </c>
      <c r="E36" s="305">
        <f>(C36-D36)/D36</f>
        <v>0.30206896551724138</v>
      </c>
      <c r="F36" s="371">
        <f>+C36/$C$62</f>
        <v>6.8409019265400182E-3</v>
      </c>
      <c r="G36" s="363">
        <f>+D36/$D$62</f>
        <v>5.3591954554022539E-3</v>
      </c>
      <c r="H36" s="236" t="s">
        <v>186</v>
      </c>
      <c r="I36" s="35"/>
      <c r="J36" s="237">
        <f>SUM('[2]Denver Air'!$HR$41:$IC$41)</f>
        <v>19182</v>
      </c>
      <c r="K36" s="237">
        <f>SUM('[2]Denver Air'!$HD$41:$HO$41)</f>
        <v>12136</v>
      </c>
      <c r="L36" s="305">
        <f>(J36-K36)/K36</f>
        <v>0.58058668424522086</v>
      </c>
      <c r="M36" s="371">
        <f>+J36/$J$62</f>
        <v>6.3208698534478875E-4</v>
      </c>
      <c r="N36" s="363">
        <f>+K36/$K$62</f>
        <v>4.9692724855690052E-4</v>
      </c>
      <c r="O36" s="236" t="s">
        <v>186</v>
      </c>
      <c r="P36" s="35"/>
      <c r="Q36" s="237">
        <f>SUM('[2]Denver Air'!$HR$64:$IC$64)</f>
        <v>0</v>
      </c>
      <c r="R36" s="237">
        <f>SUM('[2]Denver Air'!$HD$64:$HO$64)</f>
        <v>0</v>
      </c>
      <c r="S36" s="305" t="e">
        <f>(Q36-R36)/R36</f>
        <v>#DIV/0!</v>
      </c>
      <c r="T36" s="371">
        <f>+Q36/$Q$62</f>
        <v>0</v>
      </c>
      <c r="U36" s="363">
        <f>+R36/$R$62</f>
        <v>0</v>
      </c>
    </row>
    <row r="37" spans="1:21" ht="14.1" customHeight="1" x14ac:dyDescent="0.2">
      <c r="A37" s="33"/>
      <c r="B37" s="445"/>
      <c r="C37" s="2"/>
      <c r="E37" s="306"/>
      <c r="F37" s="382"/>
      <c r="G37" s="383"/>
      <c r="H37" s="33"/>
      <c r="I37" s="445"/>
      <c r="J37" s="2"/>
      <c r="K37" s="2"/>
      <c r="L37" s="306"/>
      <c r="M37" s="382"/>
      <c r="N37" s="383"/>
      <c r="O37" s="33"/>
      <c r="P37" s="445"/>
      <c r="Q37" s="2"/>
      <c r="R37" s="2"/>
      <c r="S37" s="306"/>
      <c r="T37" s="382"/>
      <c r="U37" s="383"/>
    </row>
    <row r="38" spans="1:21" ht="14.1" customHeight="1" x14ac:dyDescent="0.2">
      <c r="A38" s="236" t="s">
        <v>48</v>
      </c>
      <c r="B38" s="35"/>
      <c r="C38" s="237">
        <f>SUM([2]Frontier!$HR$19:$IC$19)</f>
        <v>1238</v>
      </c>
      <c r="D38" s="237">
        <f>SUM([2]Frontier!$HD$19:$HO$19)</f>
        <v>1190</v>
      </c>
      <c r="E38" s="305">
        <f>(C38-D38)/D38</f>
        <v>4.0336134453781515E-2</v>
      </c>
      <c r="F38" s="371">
        <f>+C38/$C$62</f>
        <v>4.4857185302206266E-3</v>
      </c>
      <c r="G38" s="363">
        <f>+D38/$D$62</f>
        <v>4.3982362702956425E-3</v>
      </c>
      <c r="H38" s="236" t="s">
        <v>48</v>
      </c>
      <c r="I38" s="35"/>
      <c r="J38" s="237">
        <f>SUM([2]Frontier!$HR$41:$IC$41)</f>
        <v>184115</v>
      </c>
      <c r="K38" s="237">
        <f>SUM([2]Frontier!$HD$41:$HO$41)</f>
        <v>177307</v>
      </c>
      <c r="L38" s="305">
        <f>(J38-K38)/K38</f>
        <v>3.8396679206122712E-2</v>
      </c>
      <c r="M38" s="371">
        <f>+J38/$J$62</f>
        <v>6.0669740020204248E-3</v>
      </c>
      <c r="N38" s="363">
        <f>+K38/$K$62</f>
        <v>7.2601087392780454E-3</v>
      </c>
      <c r="O38" s="236" t="s">
        <v>48</v>
      </c>
      <c r="P38" s="35"/>
      <c r="Q38" s="237">
        <f>SUM([2]Frontier!$HR$64:$IC$64)</f>
        <v>0</v>
      </c>
      <c r="R38" s="237">
        <f>SUM([2]Frontier!$HD$64:$HO$64)</f>
        <v>0</v>
      </c>
      <c r="S38" s="305" t="e">
        <f>(Q38-R38)/R38</f>
        <v>#DIV/0!</v>
      </c>
      <c r="T38" s="371">
        <f>+Q38/$Q$62</f>
        <v>0</v>
      </c>
      <c r="U38" s="363">
        <f>+R38/$R$62</f>
        <v>0</v>
      </c>
    </row>
    <row r="39" spans="1:21" ht="14.1" customHeight="1" x14ac:dyDescent="0.2">
      <c r="A39" s="236"/>
      <c r="B39" s="35"/>
      <c r="C39" s="237"/>
      <c r="D39" s="237"/>
      <c r="E39" s="305"/>
      <c r="F39" s="384"/>
      <c r="G39" s="385"/>
      <c r="H39" s="236"/>
      <c r="I39" s="35"/>
      <c r="J39" s="2"/>
      <c r="K39" s="2"/>
      <c r="L39" s="306"/>
      <c r="M39" s="382"/>
      <c r="N39" s="383"/>
      <c r="O39" s="236"/>
      <c r="P39" s="35"/>
      <c r="Q39" s="2"/>
      <c r="R39" s="2"/>
      <c r="S39" s="306"/>
      <c r="T39" s="382"/>
      <c r="U39" s="383"/>
    </row>
    <row r="40" spans="1:21" ht="14.1" customHeight="1" x14ac:dyDescent="0.2">
      <c r="A40" s="236" t="s">
        <v>49</v>
      </c>
      <c r="B40" s="35"/>
      <c r="C40" s="237">
        <f>SUM([2]Icelandair!$HR$19:$IC$19)</f>
        <v>396</v>
      </c>
      <c r="D40" s="237">
        <f>SUM([2]Icelandair!$HD$19:$HO$19)</f>
        <v>163</v>
      </c>
      <c r="E40" s="305">
        <f>(C40-D40)/D40</f>
        <v>1.4294478527607362</v>
      </c>
      <c r="F40" s="371">
        <f>+C40/$C$62</f>
        <v>1.4348501922191988E-3</v>
      </c>
      <c r="G40" s="363">
        <f>+D40/$D$62</f>
        <v>6.0244748912452917E-4</v>
      </c>
      <c r="H40" s="236" t="s">
        <v>49</v>
      </c>
      <c r="I40" s="35"/>
      <c r="J40" s="237">
        <f>SUM([2]Icelandair!$HR$41:$IC$41)</f>
        <v>56070</v>
      </c>
      <c r="K40" s="237">
        <f>SUM([2]Icelandair!$HD$41:$HO$41)</f>
        <v>16678</v>
      </c>
      <c r="L40" s="305">
        <f>(J40-K40)/K40</f>
        <v>2.3619138985489867</v>
      </c>
      <c r="M40" s="371">
        <f>+J40/$J$62</f>
        <v>1.8476236715818113E-3</v>
      </c>
      <c r="N40" s="363">
        <f>+K40/$K$62</f>
        <v>6.8290644787672924E-4</v>
      </c>
      <c r="O40" s="236" t="s">
        <v>49</v>
      </c>
      <c r="P40" s="35"/>
      <c r="Q40" s="237">
        <f>SUM([2]Icelandair!$HR$64:$IC$64)</f>
        <v>62559</v>
      </c>
      <c r="R40" s="237">
        <f>SUM([2]Icelandair!$HD$64:$HO$64)</f>
        <v>26796</v>
      </c>
      <c r="S40" s="305">
        <f>(Q40-R40)/R40</f>
        <v>1.334639498432602</v>
      </c>
      <c r="T40" s="371">
        <f>+Q40/$Q$62</f>
        <v>6.2668224448391102E-4</v>
      </c>
      <c r="U40" s="363">
        <f>+R40/$R$62</f>
        <v>4.1319546725374263E-4</v>
      </c>
    </row>
    <row r="41" spans="1:21" ht="14.1" customHeight="1" x14ac:dyDescent="0.2">
      <c r="A41" s="239"/>
      <c r="B41" s="35"/>
      <c r="C41" s="237"/>
      <c r="D41" s="237"/>
      <c r="E41" s="305"/>
      <c r="F41" s="384"/>
      <c r="G41" s="385"/>
      <c r="H41" s="239"/>
      <c r="I41" s="35"/>
      <c r="J41" s="2"/>
      <c r="K41" s="2"/>
      <c r="L41" s="306"/>
      <c r="M41" s="382"/>
      <c r="N41" s="383"/>
      <c r="O41" s="239"/>
      <c r="P41" s="35"/>
      <c r="Q41" s="2"/>
      <c r="R41" s="2"/>
      <c r="S41" s="306"/>
      <c r="T41" s="382"/>
      <c r="U41" s="383"/>
    </row>
    <row r="42" spans="1:21" ht="14.1" customHeight="1" x14ac:dyDescent="0.2">
      <c r="A42" s="377" t="s">
        <v>175</v>
      </c>
      <c r="B42" s="35"/>
      <c r="C42" s="237">
        <f>SUM('[2]Jet Blue'!$HR$19:$IC$19)</f>
        <v>1927</v>
      </c>
      <c r="D42" s="237">
        <f>SUM('[2]Jet Blue'!$HD$19:$HO$19)</f>
        <v>819</v>
      </c>
      <c r="E42" s="305">
        <f>(C42-D42)/D42</f>
        <v>1.3528693528693529</v>
      </c>
      <c r="F42" s="371">
        <f>+C42/$C$62</f>
        <v>6.9822129303191817E-3</v>
      </c>
      <c r="G42" s="363">
        <f>+D42/$D$62</f>
        <v>3.0270214330858245E-3</v>
      </c>
      <c r="H42" s="377" t="s">
        <v>175</v>
      </c>
      <c r="I42" s="35"/>
      <c r="J42" s="237">
        <f>SUM('[2]Jet Blue'!$HR$41:$IC$41)</f>
        <v>175806</v>
      </c>
      <c r="K42" s="237">
        <f>SUM('[2]Jet Blue'!$HD$41:$HO$41)</f>
        <v>61150</v>
      </c>
      <c r="L42" s="305">
        <f>(J42-K42)/K42</f>
        <v>1.8749959116925592</v>
      </c>
      <c r="M42" s="371">
        <f>+J42/$J$62</f>
        <v>5.7931750883915096E-3</v>
      </c>
      <c r="N42" s="363">
        <f>+K42/$K$62</f>
        <v>2.5038811180994121E-3</v>
      </c>
      <c r="O42" s="377" t="s">
        <v>175</v>
      </c>
      <c r="P42" s="35"/>
      <c r="Q42" s="237">
        <f>SUM('[2]Jet Blue'!$HR$64:$IC$64)</f>
        <v>0</v>
      </c>
      <c r="R42" s="237">
        <f>SUM('[2]Jet Blue'!$HD$64:$HO$64)</f>
        <v>0</v>
      </c>
      <c r="S42" s="305" t="e">
        <f>(Q42-R42)/R42</f>
        <v>#DIV/0!</v>
      </c>
      <c r="T42" s="371">
        <f>+Q42/$Q$62</f>
        <v>0</v>
      </c>
      <c r="U42" s="363">
        <f>+R42/$R$62</f>
        <v>0</v>
      </c>
    </row>
    <row r="43" spans="1:21" ht="14.1" customHeight="1" x14ac:dyDescent="0.2">
      <c r="A43" s="239"/>
      <c r="B43" s="35"/>
      <c r="C43" s="237"/>
      <c r="D43" s="237"/>
      <c r="E43" s="305"/>
      <c r="F43" s="384"/>
      <c r="G43" s="385"/>
      <c r="H43" s="239"/>
      <c r="I43" s="35"/>
      <c r="J43" s="2"/>
      <c r="K43" s="2"/>
      <c r="L43" s="306"/>
      <c r="M43" s="382"/>
      <c r="N43" s="383"/>
      <c r="O43" s="239"/>
      <c r="P43" s="35"/>
      <c r="Q43" s="2"/>
      <c r="R43" s="2"/>
      <c r="S43" s="306"/>
      <c r="T43" s="382"/>
      <c r="U43" s="383"/>
    </row>
    <row r="44" spans="1:21" ht="14.1" customHeight="1" x14ac:dyDescent="0.2">
      <c r="A44" s="236" t="s">
        <v>169</v>
      </c>
      <c r="B44" s="35"/>
      <c r="C44" s="237">
        <f>SUM([2]KLM!$HR$19:$IC$19)</f>
        <v>400</v>
      </c>
      <c r="D44" s="237">
        <f>SUM([2]KLM!$HD$19:$HO$19)</f>
        <v>104</v>
      </c>
      <c r="E44" s="305">
        <f>(C44-D44)/D44</f>
        <v>2.8461538461538463</v>
      </c>
      <c r="F44" s="371">
        <f>+C44/$C$62</f>
        <v>1.4493436285042411E-3</v>
      </c>
      <c r="G44" s="363">
        <f>+D44/$D$62</f>
        <v>3.8438367404264442E-4</v>
      </c>
      <c r="H44" s="236" t="s">
        <v>169</v>
      </c>
      <c r="I44" s="35"/>
      <c r="J44" s="237">
        <f>SUM([2]KLM!$HR$41:$IC$41)</f>
        <v>86689</v>
      </c>
      <c r="K44" s="237">
        <f>SUM([2]KLM!$HD$41:$HO$41)</f>
        <v>17843</v>
      </c>
      <c r="L44" s="305">
        <f>(J44-K44)/K44</f>
        <v>3.8584318780474134</v>
      </c>
      <c r="M44" s="371">
        <f>+J44/$J$62</f>
        <v>2.8565837072544258E-3</v>
      </c>
      <c r="N44" s="363">
        <f>+K44/$K$62</f>
        <v>7.3060917073177118E-4</v>
      </c>
      <c r="O44" s="236" t="s">
        <v>169</v>
      </c>
      <c r="P44" s="35"/>
      <c r="Q44" s="237">
        <f>SUM([2]KLM!$HR$64:$IC$64)</f>
        <v>6423377</v>
      </c>
      <c r="R44" s="237">
        <f>SUM([2]KLM!$HD$64:$HO$64)</f>
        <v>2244551</v>
      </c>
      <c r="S44" s="305">
        <f>(Q44-R44)/R44</f>
        <v>1.8617647805730411</v>
      </c>
      <c r="T44" s="371">
        <f>+Q44/$Q$62</f>
        <v>6.4345918501356014E-2</v>
      </c>
      <c r="U44" s="363">
        <f>+R44/$R$62</f>
        <v>3.4611072519027293E-2</v>
      </c>
    </row>
    <row r="45" spans="1:21" ht="14.1" customHeight="1" x14ac:dyDescent="0.2">
      <c r="A45" s="239"/>
      <c r="B45" s="35"/>
      <c r="C45" s="237"/>
      <c r="D45" s="237"/>
      <c r="E45" s="305"/>
      <c r="F45" s="384"/>
      <c r="G45" s="385"/>
      <c r="H45" s="239"/>
      <c r="I45" s="35"/>
      <c r="J45" s="2"/>
      <c r="K45" s="2"/>
      <c r="L45" s="306"/>
      <c r="M45" s="382"/>
      <c r="N45" s="383"/>
      <c r="O45" s="239"/>
      <c r="P45" s="35"/>
      <c r="Q45" s="2"/>
      <c r="R45" s="2"/>
      <c r="S45" s="306"/>
      <c r="T45" s="382"/>
      <c r="U45" s="383"/>
    </row>
    <row r="46" spans="1:21" ht="14.1" customHeight="1" x14ac:dyDescent="0.2">
      <c r="A46" s="236" t="s">
        <v>147</v>
      </c>
      <c r="B46" s="35"/>
      <c r="C46" s="237">
        <f>SUM([2]Spirit!$HR$19:$IC$19)</f>
        <v>2915</v>
      </c>
      <c r="D46" s="237">
        <f>SUM([2]Spirit!$HD$19:$HO$19)</f>
        <v>3447</v>
      </c>
      <c r="E46" s="305">
        <f>(C46-D46)/D46</f>
        <v>-0.15433710472874965</v>
      </c>
      <c r="F46" s="371">
        <f>+C46/$C$62</f>
        <v>1.0562091692724658E-2</v>
      </c>
      <c r="G46" s="363">
        <f>+D46/$D$62</f>
        <v>1.2740101196394186E-2</v>
      </c>
      <c r="H46" s="236" t="s">
        <v>147</v>
      </c>
      <c r="I46" s="35"/>
      <c r="J46" s="237">
        <f>SUM([2]Spirit!$HR$41:$IC$41)</f>
        <v>432257</v>
      </c>
      <c r="K46" s="237">
        <f>SUM([2]Spirit!$HD$41:$HO$41)</f>
        <v>488601</v>
      </c>
      <c r="L46" s="305">
        <f>(J46-K46)/K46</f>
        <v>-0.11531699689521716</v>
      </c>
      <c r="M46" s="371">
        <f>+J46/$J$62</f>
        <v>1.4243771453663975E-2</v>
      </c>
      <c r="N46" s="363">
        <f>+K46/$K$62</f>
        <v>2.0006521965404592E-2</v>
      </c>
      <c r="O46" s="236" t="s">
        <v>147</v>
      </c>
      <c r="P46" s="35"/>
      <c r="Q46" s="237">
        <f>SUM([2]Spirit!$HR$64:$IC$64)</f>
        <v>0</v>
      </c>
      <c r="R46" s="237">
        <f>SUM([2]Spirit!$HD$64:$HO$64)</f>
        <v>0</v>
      </c>
      <c r="S46" s="305" t="e">
        <f>(Q46-R46)/R46</f>
        <v>#DIV/0!</v>
      </c>
      <c r="T46" s="371">
        <f>+Q46/$Q$62</f>
        <v>0</v>
      </c>
      <c r="U46" s="363">
        <f>+R46/$R$62</f>
        <v>0</v>
      </c>
    </row>
    <row r="47" spans="1:21" ht="14.1" customHeight="1" x14ac:dyDescent="0.2">
      <c r="A47" s="239"/>
      <c r="B47" s="35"/>
      <c r="C47" s="237"/>
      <c r="D47" s="237"/>
      <c r="E47" s="305"/>
      <c r="F47" s="384"/>
      <c r="G47" s="385"/>
      <c r="H47" s="239"/>
      <c r="I47" s="35"/>
      <c r="J47" s="2"/>
      <c r="K47" s="2"/>
      <c r="L47" s="306"/>
      <c r="M47" s="382"/>
      <c r="N47" s="383"/>
      <c r="O47" s="239"/>
      <c r="P47" s="35"/>
      <c r="Q47" s="2"/>
      <c r="R47" s="2"/>
      <c r="S47" s="306"/>
      <c r="T47" s="382"/>
      <c r="U47" s="383"/>
    </row>
    <row r="48" spans="1:21" ht="14.1" customHeight="1" x14ac:dyDescent="0.2">
      <c r="A48" s="368" t="s">
        <v>106</v>
      </c>
      <c r="B48" s="35"/>
      <c r="C48" s="338">
        <f>SUM([2]Southwest!$HR$19:$IC$19)</f>
        <v>10569</v>
      </c>
      <c r="D48" s="339">
        <f>SUM([2]Southwest!$HD$19:$HO$19)</f>
        <v>9324</v>
      </c>
      <c r="E48" s="305">
        <f>(C48-D48)/D48</f>
        <v>0.13352638352638352</v>
      </c>
      <c r="F48" s="371">
        <f>+C48/$C$62</f>
        <v>3.8295282024153311E-2</v>
      </c>
      <c r="G48" s="363">
        <f>+D48/$D$62</f>
        <v>3.4461474776669387E-2</v>
      </c>
      <c r="H48" s="368" t="s">
        <v>106</v>
      </c>
      <c r="I48" s="35"/>
      <c r="J48" s="237">
        <f>SUM([2]Southwest!$HR$41:$IC$41)</f>
        <v>1341040</v>
      </c>
      <c r="K48" s="237">
        <f>SUM([2]Southwest!$HD$41:$HO$41)</f>
        <v>1153629</v>
      </c>
      <c r="L48" s="305">
        <f>(J48-K48)/K48</f>
        <v>0.16245344040415072</v>
      </c>
      <c r="M48" s="371">
        <f>+J48/$J$62</f>
        <v>4.4190070421581455E-2</v>
      </c>
      <c r="N48" s="363">
        <f>+K48/$K$62</f>
        <v>4.7237119712050808E-2</v>
      </c>
      <c r="O48" s="368" t="s">
        <v>106</v>
      </c>
      <c r="P48" s="35"/>
      <c r="Q48" s="237">
        <f>SUM([2]Southwest!$HR$64:$IC$64)</f>
        <v>2528424</v>
      </c>
      <c r="R48" s="237">
        <f>SUM([2]Southwest!$HD$64:$HO$64)</f>
        <v>3591252</v>
      </c>
      <c r="S48" s="305">
        <f>(Q48-R48)/R48</f>
        <v>-0.29594915645017394</v>
      </c>
      <c r="T48" s="371">
        <f>+Q48/$Q$62</f>
        <v>2.5328384841941019E-2</v>
      </c>
      <c r="U48" s="363">
        <f>+R48/$R$62</f>
        <v>5.5377259597176362E-2</v>
      </c>
    </row>
    <row r="49" spans="1:21" ht="14.1" customHeight="1" x14ac:dyDescent="0.2">
      <c r="A49" s="236"/>
      <c r="B49" s="35"/>
      <c r="C49" s="237"/>
      <c r="D49" s="237"/>
      <c r="E49" s="305"/>
      <c r="F49" s="384"/>
      <c r="G49" s="385"/>
      <c r="H49" s="236"/>
      <c r="I49" s="35"/>
      <c r="J49" s="2"/>
      <c r="K49" s="2"/>
      <c r="L49" s="306"/>
      <c r="M49" s="382"/>
      <c r="N49" s="383"/>
      <c r="O49" s="236"/>
      <c r="P49" s="35"/>
      <c r="Q49" s="2"/>
      <c r="R49" s="2"/>
      <c r="S49" s="306"/>
      <c r="T49" s="382"/>
      <c r="U49" s="383"/>
    </row>
    <row r="50" spans="1:21" ht="14.1" customHeight="1" x14ac:dyDescent="0.2">
      <c r="A50" s="236" t="s">
        <v>50</v>
      </c>
      <c r="B50" s="35"/>
      <c r="C50" s="237">
        <f>SUM('[2]Sun Country'!$HR$19:$IC$19)</f>
        <v>22519</v>
      </c>
      <c r="D50" s="237">
        <f>SUM('[2]Sun Country'!$HD$19:$HO$19)</f>
        <v>19344</v>
      </c>
      <c r="E50" s="305">
        <f>(C50-D50)/D50</f>
        <v>0.16413358147229115</v>
      </c>
      <c r="F50" s="371">
        <f>+C50/$C$62</f>
        <v>8.1594422925717516E-2</v>
      </c>
      <c r="G50" s="363">
        <f>+D50/$D$62</f>
        <v>7.1495363371931867E-2</v>
      </c>
      <c r="H50" s="236" t="s">
        <v>50</v>
      </c>
      <c r="I50" s="35"/>
      <c r="J50" s="237">
        <f>SUM('[2]Sun Country'!$HR$41:$IC$41)</f>
        <v>3268081</v>
      </c>
      <c r="K50" s="237">
        <f>SUM('[2]Sun Country'!$HD$41:$HO$41)</f>
        <v>2430940</v>
      </c>
      <c r="L50" s="305">
        <f>(J50-K50)/K50</f>
        <v>0.34436925633705479</v>
      </c>
      <c r="M50" s="371">
        <f>+J50/$J$62</f>
        <v>0.10769009838142959</v>
      </c>
      <c r="N50" s="363">
        <f>+K50/$K$62</f>
        <v>9.9538589783034911E-2</v>
      </c>
      <c r="O50" s="236" t="s">
        <v>50</v>
      </c>
      <c r="P50" s="35"/>
      <c r="Q50" s="237">
        <f>SUM('[2]Sun Country'!$HR$64:$IC$64)</f>
        <v>3589888</v>
      </c>
      <c r="R50" s="237">
        <f>SUM('[2]Sun Country'!$HD$64:$HO$64)</f>
        <v>4549860</v>
      </c>
      <c r="S50" s="305">
        <f>(Q50-R50)/R50</f>
        <v>-0.21098934912283016</v>
      </c>
      <c r="T50" s="371">
        <f>+Q50/$Q$62</f>
        <v>3.5961557398389653E-2</v>
      </c>
      <c r="U50" s="363">
        <f>+R50/$R$62</f>
        <v>7.0159035999369818E-2</v>
      </c>
    </row>
    <row r="51" spans="1:21" ht="14.1" customHeight="1" thickBot="1" x14ac:dyDescent="0.25">
      <c r="A51" s="317"/>
      <c r="B51" s="318"/>
      <c r="C51" s="237"/>
      <c r="D51" s="237"/>
      <c r="E51" s="305"/>
      <c r="F51" s="384"/>
      <c r="G51" s="385"/>
      <c r="H51" s="317"/>
      <c r="I51" s="318"/>
      <c r="J51" s="2"/>
      <c r="K51" s="2"/>
      <c r="L51" s="306"/>
      <c r="M51" s="382"/>
      <c r="N51" s="383"/>
      <c r="O51" s="317"/>
      <c r="P51" s="318"/>
      <c r="Q51" s="2"/>
      <c r="R51" s="2"/>
      <c r="S51" s="306"/>
      <c r="T51" s="382"/>
      <c r="U51" s="383"/>
    </row>
    <row r="52" spans="1:21" ht="14.1" customHeight="1" x14ac:dyDescent="0.2">
      <c r="A52" s="310" t="s">
        <v>22</v>
      </c>
      <c r="B52" s="311"/>
      <c r="C52" s="308">
        <f>SUM(C53:C57)</f>
        <v>11080</v>
      </c>
      <c r="D52" s="308">
        <f>SUM(D53:D57)</f>
        <v>9342</v>
      </c>
      <c r="E52" s="309">
        <f t="shared" ref="E52:E57" si="18">(C52-D52)/D52</f>
        <v>0.18604153286234212</v>
      </c>
      <c r="F52" s="529">
        <f>+C52/$C$62</f>
        <v>4.0146818509567479E-2</v>
      </c>
      <c r="G52" s="529">
        <f>+D52/$D$62</f>
        <v>3.4528002720253692E-2</v>
      </c>
      <c r="H52" s="310" t="s">
        <v>22</v>
      </c>
      <c r="I52" s="311"/>
      <c r="J52" s="308">
        <f>SUM(J53:J57)</f>
        <v>1275993</v>
      </c>
      <c r="K52" s="308">
        <f>SUM(K53:K57)</f>
        <v>879559</v>
      </c>
      <c r="L52" s="309">
        <f t="shared" ref="L52:L57" si="19">(J52-K52)/K52</f>
        <v>0.45071905352568731</v>
      </c>
      <c r="M52" s="529">
        <f>+J52/$J$62</f>
        <v>4.2046635840426082E-2</v>
      </c>
      <c r="N52" s="529">
        <f>+K52/$K$62</f>
        <v>3.6014900610865097E-2</v>
      </c>
      <c r="O52" s="310" t="s">
        <v>22</v>
      </c>
      <c r="P52" s="311"/>
      <c r="Q52" s="308">
        <f>SUM(Q53:Q57)</f>
        <v>1371238</v>
      </c>
      <c r="R52" s="308">
        <f>SUM(R53:R57)</f>
        <v>1380045</v>
      </c>
      <c r="S52" s="309">
        <f t="shared" ref="S52:S55" si="20">(Q52-R52)/R52</f>
        <v>-6.381675959841889E-3</v>
      </c>
      <c r="T52" s="529">
        <f>+Q52/$Q$62</f>
        <v>1.3736321033930037E-2</v>
      </c>
      <c r="U52" s="529">
        <f>+R52/$R$62</f>
        <v>2.1280352985751278E-2</v>
      </c>
    </row>
    <row r="53" spans="1:21" ht="14.1" customHeight="1" x14ac:dyDescent="0.2">
      <c r="A53" s="33"/>
      <c r="B53" s="332" t="s">
        <v>22</v>
      </c>
      <c r="C53" s="2">
        <f>SUM([2]United!$HR$19:$IC$19)+SUM([2]Continental!$HR$19:$IC$19)</f>
        <v>8306</v>
      </c>
      <c r="D53" s="2">
        <f>SUM([2]United!$HD$19:$HO$19)+SUM([2]Continental!$HD$19:$HO$19)</f>
        <v>4931</v>
      </c>
      <c r="E53" s="306">
        <f t="shared" si="18"/>
        <v>0.68444534577164873</v>
      </c>
      <c r="F53" s="530"/>
      <c r="G53" s="530"/>
      <c r="H53" s="33"/>
      <c r="I53" s="35" t="s">
        <v>22</v>
      </c>
      <c r="J53" s="2">
        <f>SUM([2]United!$HR$41:$IC$41)+SUM([2]Continental!$HR$41:$IC$41)</f>
        <v>1097129</v>
      </c>
      <c r="K53" s="2">
        <f>SUM([2]United!$HD$41:$HO$41)+SUM([2]Continental!$HD$41:$HO$41)</f>
        <v>610665</v>
      </c>
      <c r="L53" s="306">
        <f t="shared" si="19"/>
        <v>0.796613527875349</v>
      </c>
      <c r="M53" s="530"/>
      <c r="N53" s="530"/>
      <c r="O53" s="33"/>
      <c r="P53" s="35" t="s">
        <v>22</v>
      </c>
      <c r="Q53" s="2">
        <f>SUM([2]United!$HR$64:$IC$64)+SUM([2]Continental!$HR$64:$IC$64)</f>
        <v>1371238</v>
      </c>
      <c r="R53" s="2">
        <f>SUM([2]United!$HD$64:$HO$64)+SUM([2]Continental!$HD$64:$HO$64)</f>
        <v>1380045</v>
      </c>
      <c r="S53" s="306">
        <f t="shared" si="20"/>
        <v>-6.381675959841889E-3</v>
      </c>
      <c r="T53" s="530"/>
      <c r="U53" s="530"/>
    </row>
    <row r="54" spans="1:21" ht="14.1" customHeight="1" x14ac:dyDescent="0.2">
      <c r="A54" s="33"/>
      <c r="B54" s="332" t="s">
        <v>52</v>
      </c>
      <c r="C54" s="2">
        <f>SUM([2]Republic_UA!$HR$19:$IC$19)</f>
        <v>1070</v>
      </c>
      <c r="D54" s="2">
        <f>SUM([2]Republic_UA!$HD$19:$HO$19)</f>
        <v>1662</v>
      </c>
      <c r="E54" s="306">
        <f t="shared" si="18"/>
        <v>-0.35619735258724428</v>
      </c>
      <c r="F54" s="530"/>
      <c r="G54" s="530"/>
      <c r="H54" s="33"/>
      <c r="I54" s="332" t="s">
        <v>52</v>
      </c>
      <c r="J54" s="2">
        <f>SUM([2]Republic_UA!$HR$41:$IC$41)</f>
        <v>65867</v>
      </c>
      <c r="K54" s="2">
        <f>SUM([2]Republic_UA!$HD$41:$HO$41)</f>
        <v>99267</v>
      </c>
      <c r="L54" s="306">
        <f t="shared" si="19"/>
        <v>-0.33646629796407668</v>
      </c>
      <c r="M54" s="530"/>
      <c r="N54" s="530"/>
      <c r="O54" s="33"/>
      <c r="P54" s="332" t="s">
        <v>52</v>
      </c>
      <c r="Q54" s="2">
        <f>SUM([2]Republic_UA!$HR$64:$IC$64)</f>
        <v>0</v>
      </c>
      <c r="R54" s="2">
        <f>SUM([2]Republic_UA!$HD$64:$HO$64)</f>
        <v>0</v>
      </c>
      <c r="S54" s="306" t="e">
        <f t="shared" si="20"/>
        <v>#DIV/0!</v>
      </c>
      <c r="T54" s="530"/>
      <c r="U54" s="530"/>
    </row>
    <row r="55" spans="1:21" ht="14.1" customHeight="1" x14ac:dyDescent="0.2">
      <c r="A55" s="33"/>
      <c r="B55" s="35" t="s">
        <v>151</v>
      </c>
      <c r="C55" s="2">
        <f>SUM('[2]Go Jet_UA'!$HR$19:$IC$19)</f>
        <v>2</v>
      </c>
      <c r="D55" s="2">
        <f>SUM('[2]Go Jet_UA'!$HD$19:$HO$19)</f>
        <v>2</v>
      </c>
      <c r="E55" s="306">
        <f t="shared" si="18"/>
        <v>0</v>
      </c>
      <c r="F55" s="530"/>
      <c r="G55" s="530"/>
      <c r="H55" s="33"/>
      <c r="I55" s="35" t="s">
        <v>151</v>
      </c>
      <c r="J55" s="2">
        <f>SUM('[2]Go Jet_UA'!$HR$41:$IC$41)</f>
        <v>37</v>
      </c>
      <c r="K55" s="2">
        <f>SUM('[2]Go Jet_UA'!$HD$41:$HO$41)</f>
        <v>0</v>
      </c>
      <c r="L55" s="306" t="e">
        <f t="shared" si="19"/>
        <v>#DIV/0!</v>
      </c>
      <c r="M55" s="530"/>
      <c r="N55" s="530"/>
      <c r="O55" s="33"/>
      <c r="P55" s="35" t="s">
        <v>151</v>
      </c>
      <c r="Q55" s="2">
        <f>SUM('[2]Go Jet_UA'!$HR$64:$IC$64)</f>
        <v>0</v>
      </c>
      <c r="R55" s="2">
        <f>SUM('[2]Go Jet_UA'!$HD$64:$HO$64)</f>
        <v>0</v>
      </c>
      <c r="S55" s="306" t="e">
        <f t="shared" si="20"/>
        <v>#DIV/0!</v>
      </c>
      <c r="T55" s="530"/>
      <c r="U55" s="530"/>
    </row>
    <row r="56" spans="1:21" ht="14.1" customHeight="1" x14ac:dyDescent="0.2">
      <c r="A56" s="33"/>
      <c r="B56" s="35" t="s">
        <v>144</v>
      </c>
      <c r="C56" s="2">
        <f>SUM([2]MESA_UA!$HR$19:$IC$19)</f>
        <v>1306</v>
      </c>
      <c r="D56" s="2">
        <f>SUM([2]MESA_UA!$HD$19:$HO$19)</f>
        <v>1703</v>
      </c>
      <c r="E56" s="306">
        <f t="shared" si="18"/>
        <v>-0.23311802701115678</v>
      </c>
      <c r="F56" s="530"/>
      <c r="G56" s="530"/>
      <c r="H56" s="33"/>
      <c r="I56" s="35" t="s">
        <v>144</v>
      </c>
      <c r="J56" s="2">
        <f>SUM([2]MESA_UA!$HR$41:$IC$41)</f>
        <v>87779</v>
      </c>
      <c r="K56" s="2">
        <f>SUM([2]MESA_UA!$HD$41:$HO$41)</f>
        <v>104308</v>
      </c>
      <c r="L56" s="306">
        <f>(J56-K56)/K56</f>
        <v>-0.1584633968631361</v>
      </c>
      <c r="M56" s="530"/>
      <c r="N56" s="530"/>
      <c r="O56" s="33"/>
      <c r="P56" s="35" t="s">
        <v>144</v>
      </c>
      <c r="Q56" s="2">
        <f>SUM([2]MESA_UA!$HR$64:$IC$64)</f>
        <v>0</v>
      </c>
      <c r="R56" s="2">
        <f>SUM([2]MESA_UA!$HD$64:$HO$64)</f>
        <v>0</v>
      </c>
      <c r="S56" s="306" t="e">
        <f>(Q56-R56)/R56</f>
        <v>#DIV/0!</v>
      </c>
      <c r="T56" s="530"/>
      <c r="U56" s="530"/>
    </row>
    <row r="57" spans="1:21" ht="14.1" customHeight="1" thickBot="1" x14ac:dyDescent="0.25">
      <c r="A57" s="240"/>
      <c r="B57" s="318" t="s">
        <v>93</v>
      </c>
      <c r="C57" s="241">
        <f>SUM('[2]Sky West_UA'!$HR$19:$IC$19)+SUM('[2]Sky West_CO'!$HR$19:$IC$19)</f>
        <v>396</v>
      </c>
      <c r="D57" s="241">
        <f>SUM('[2]Sky West_UA'!$HD$19:$HO$19)+SUM('[2]Sky West_CO'!$HD$19:$HO$19)</f>
        <v>1044</v>
      </c>
      <c r="E57" s="307">
        <f t="shared" si="18"/>
        <v>-0.62068965517241381</v>
      </c>
      <c r="F57" s="530"/>
      <c r="G57" s="530"/>
      <c r="H57" s="240"/>
      <c r="I57" s="318" t="s">
        <v>93</v>
      </c>
      <c r="J57" s="241">
        <f>SUM('[2]Sky West_UA'!$HR$41:$IC$41)+SUM('[2]Sky West_CO'!$HR$41:$IC$41)</f>
        <v>25181</v>
      </c>
      <c r="K57" s="241">
        <f>SUM('[2]Sky West_UA'!$HD$41:$HO$41)+SUM('[2]Sky West_CO'!$HD$41:$HO$41)</f>
        <v>65319</v>
      </c>
      <c r="L57" s="307">
        <f t="shared" si="19"/>
        <v>-0.61449195486764951</v>
      </c>
      <c r="M57" s="531"/>
      <c r="N57" s="531"/>
      <c r="O57" s="240"/>
      <c r="P57" s="318" t="s">
        <v>93</v>
      </c>
      <c r="Q57" s="241">
        <f>SUM('[2]Sky West_UA'!$HR$64:$IC$64)+SUM('[2]Sky West_CO'!$HR$64:$IC$64)</f>
        <v>0</v>
      </c>
      <c r="R57" s="241">
        <f>SUM('[2]Sky West_UA'!$HD$64:$HO$64)+SUM('[2]Sky West_CO'!$HD$64:$HO$64)</f>
        <v>0</v>
      </c>
      <c r="S57" s="307" t="e">
        <f t="shared" ref="S57" si="21">(Q57-R57)/R57</f>
        <v>#DIV/0!</v>
      </c>
      <c r="T57" s="531"/>
      <c r="U57" s="531"/>
    </row>
    <row r="58" spans="1:21" ht="14.1" customHeight="1" x14ac:dyDescent="0.2">
      <c r="B58" s="345"/>
      <c r="C58" s="2"/>
      <c r="F58" s="347"/>
      <c r="G58" s="347"/>
      <c r="I58" s="3"/>
      <c r="J58" s="2"/>
      <c r="K58" s="2"/>
      <c r="L58" s="3"/>
      <c r="M58" s="223"/>
      <c r="N58" s="223"/>
      <c r="P58" s="3"/>
      <c r="Q58" s="2"/>
      <c r="R58" s="2"/>
      <c r="S58" s="3"/>
      <c r="T58" s="223"/>
      <c r="U58" s="223"/>
    </row>
    <row r="59" spans="1:21" s="150" customFormat="1" ht="14.1" customHeight="1" thickBot="1" x14ac:dyDescent="0.25">
      <c r="B59" s="149"/>
      <c r="C59" s="346"/>
      <c r="D59" s="237"/>
      <c r="E59" s="285"/>
      <c r="F59" s="285"/>
      <c r="G59" s="285"/>
      <c r="H59" s="242"/>
      <c r="I59" s="149"/>
      <c r="O59" s="242"/>
      <c r="P59" s="149"/>
    </row>
    <row r="60" spans="1:21" ht="14.1" customHeight="1" x14ac:dyDescent="0.2">
      <c r="B60" s="243" t="s">
        <v>131</v>
      </c>
      <c r="C60" s="350">
        <f>+C62-C61</f>
        <v>180739</v>
      </c>
      <c r="D60" s="350">
        <f>+D62-D61</f>
        <v>150969</v>
      </c>
      <c r="E60" s="353">
        <f>(C60-D60)/D60</f>
        <v>0.19719280117110136</v>
      </c>
      <c r="F60" s="286"/>
      <c r="G60" s="286"/>
      <c r="I60" s="243" t="s">
        <v>131</v>
      </c>
      <c r="J60" s="350">
        <f>+J62-J61</f>
        <v>25220562</v>
      </c>
      <c r="K60" s="350">
        <f>+K62-K61</f>
        <v>18813026</v>
      </c>
      <c r="L60" s="353">
        <f>(J60-K60)/K60</f>
        <v>0.34059039731301066</v>
      </c>
      <c r="M60" s="286"/>
      <c r="N60" s="286"/>
      <c r="P60" s="243" t="s">
        <v>131</v>
      </c>
      <c r="Q60" s="350">
        <f>+Q62-Q61</f>
        <v>98972663</v>
      </c>
      <c r="R60" s="350">
        <f>+R62-R61</f>
        <v>64797342</v>
      </c>
      <c r="S60" s="353">
        <f>(Q60-R60)/R60</f>
        <v>0.52741856294043665</v>
      </c>
      <c r="T60" s="286"/>
      <c r="U60" s="286"/>
    </row>
    <row r="61" spans="1:21" ht="14.1" customHeight="1" x14ac:dyDescent="0.2">
      <c r="B61" s="149" t="s">
        <v>132</v>
      </c>
      <c r="C61" s="351">
        <f>+C34+C33+C6+C22+C57+C54+C55+C56++C21+C23+C24+C25+C16+C15</f>
        <v>95248</v>
      </c>
      <c r="D61" s="351">
        <f>+D34+D33+D6+D22+D57+D54+D55+D56++D21+D23+D24+D25+D16+D15</f>
        <v>119594</v>
      </c>
      <c r="E61" s="354">
        <f>(C61-D61)/D61</f>
        <v>-0.20357208555613157</v>
      </c>
      <c r="F61" s="286"/>
      <c r="G61" s="286"/>
      <c r="I61" s="149" t="s">
        <v>132</v>
      </c>
      <c r="J61" s="351">
        <f>+J34+J33+J6+J22+J57+J54+J55+J56++J21+J23+J24+J25+J16+J15</f>
        <v>5126527</v>
      </c>
      <c r="K61" s="351">
        <f>+K34+K33+K6+K22+K57+K54+K55+K56++K21+K23+K24+K25+K16+K15</f>
        <v>5609060</v>
      </c>
      <c r="L61" s="354">
        <f>(J61-K61)/K61</f>
        <v>-8.6027427055513764E-2</v>
      </c>
      <c r="M61" s="286"/>
      <c r="N61" s="286"/>
      <c r="P61" s="149" t="s">
        <v>132</v>
      </c>
      <c r="Q61" s="351">
        <f>+Q34+Q33+Q6+Q22+Q57+Q54+Q55+Q56++Q21+Q23+Q24+Q25+Q16+Q15</f>
        <v>853047</v>
      </c>
      <c r="R61" s="351">
        <f>+R34+R33+R6+R22+R57+R54+R55+R56++R21+R23+R24+R25+R16+R15</f>
        <v>53321</v>
      </c>
      <c r="S61" s="354">
        <f>(Q61-R61)/R61</f>
        <v>14.998330864012303</v>
      </c>
      <c r="T61" s="286"/>
      <c r="U61" s="286"/>
    </row>
    <row r="62" spans="1:21" ht="14.1" customHeight="1" thickBot="1" x14ac:dyDescent="0.25">
      <c r="B62" s="149" t="s">
        <v>133</v>
      </c>
      <c r="C62" s="352">
        <f>C52+C50+C40+C38+C31+C19+C13+C6+C46+C11+C29+C48+C9+C27+C44+C42+C4+C36+C17</f>
        <v>275987</v>
      </c>
      <c r="D62" s="352">
        <f>D52+D50+D40+D38+D31+D19+D13+D6+D46+D11+D29+D48+D9+D27+D44+D42+D4+D36+D17</f>
        <v>270563</v>
      </c>
      <c r="E62" s="355">
        <f>(C62-D62)/D62</f>
        <v>2.0047087000070223E-2</v>
      </c>
      <c r="F62" s="286"/>
      <c r="G62" s="286"/>
      <c r="I62" s="149" t="s">
        <v>133</v>
      </c>
      <c r="J62" s="352">
        <f>J52+J50+J40+J38+J31+J19+J13+J6+J46+J11+J29+J48+J9+J27+J44+J42+J4+J36+J17</f>
        <v>30347089</v>
      </c>
      <c r="K62" s="352">
        <f>K52+K50+K40+K38+K31+K19+K13+K6+K46+K11+K29+K48+K9+K27+K44+K42+K4+K36+K17</f>
        <v>24422086</v>
      </c>
      <c r="L62" s="355">
        <f>(J62-K62)/K62</f>
        <v>0.24260839143716062</v>
      </c>
      <c r="M62" s="286"/>
      <c r="N62" s="286"/>
      <c r="P62" s="149" t="s">
        <v>133</v>
      </c>
      <c r="Q62" s="352">
        <f>Q52+Q50+Q40+Q38+Q31+Q19+Q13+Q6+Q46+Q11+Q29+Q48+Q9+Q27+Q44+Q42+Q4+Q36+Q17</f>
        <v>99825710</v>
      </c>
      <c r="R62" s="352">
        <f>R52+R50+R40+R38+R31+R19+R13+R6+R46+R11+R29+R48+R9+R27+R44+R42+R4+R36+R17</f>
        <v>64850663</v>
      </c>
      <c r="S62" s="355">
        <f>(Q62-R62)/R62</f>
        <v>0.53931672217445181</v>
      </c>
      <c r="T62" s="286"/>
      <c r="U62" s="286"/>
    </row>
    <row r="63" spans="1:21" x14ac:dyDescent="0.2">
      <c r="B63" s="149"/>
      <c r="C63" s="151"/>
      <c r="I63"/>
      <c r="J63" s="2"/>
      <c r="P63"/>
      <c r="Q63" s="2"/>
    </row>
    <row r="64" spans="1:21" x14ac:dyDescent="0.2">
      <c r="B64" s="149"/>
      <c r="C64" s="2"/>
      <c r="E64"/>
      <c r="F64"/>
      <c r="G64"/>
      <c r="H64"/>
      <c r="I64"/>
      <c r="J64" s="2"/>
      <c r="K64" s="2"/>
      <c r="O64"/>
      <c r="P64"/>
      <c r="Q64" s="2"/>
      <c r="R64" s="2"/>
    </row>
    <row r="65" spans="2:18" x14ac:dyDescent="0.2">
      <c r="B65" s="149"/>
      <c r="C65" s="2"/>
      <c r="E65"/>
      <c r="F65"/>
      <c r="G65"/>
      <c r="H65"/>
      <c r="I65"/>
      <c r="J65" s="2"/>
      <c r="K65" s="2"/>
      <c r="O65"/>
      <c r="P65"/>
      <c r="Q65" s="2"/>
      <c r="R65" s="2"/>
    </row>
    <row r="66" spans="2:18" x14ac:dyDescent="0.2">
      <c r="B66" s="149"/>
      <c r="C66" s="2"/>
      <c r="E66"/>
      <c r="F66"/>
      <c r="G66"/>
      <c r="H66"/>
      <c r="I66"/>
      <c r="J66" s="2"/>
      <c r="K66" s="2"/>
      <c r="O66"/>
      <c r="P66"/>
      <c r="Q66" s="2"/>
    </row>
    <row r="67" spans="2:18" x14ac:dyDescent="0.2">
      <c r="C67"/>
      <c r="D67"/>
      <c r="E67"/>
      <c r="F67"/>
      <c r="G67"/>
      <c r="H67"/>
      <c r="I67"/>
      <c r="J67" s="2"/>
      <c r="O67"/>
      <c r="P67"/>
      <c r="Q67" s="2"/>
    </row>
    <row r="68" spans="2:18" x14ac:dyDescent="0.2">
      <c r="C68"/>
      <c r="D68"/>
      <c r="E68"/>
      <c r="F68"/>
      <c r="G68"/>
      <c r="H68"/>
      <c r="I68"/>
      <c r="J68" s="2"/>
      <c r="O68"/>
      <c r="P68"/>
    </row>
    <row r="69" spans="2:18" x14ac:dyDescent="0.2">
      <c r="C69" s="2"/>
      <c r="D69"/>
      <c r="E69"/>
      <c r="F69"/>
      <c r="G69"/>
      <c r="H69"/>
      <c r="I69"/>
      <c r="J69" s="2"/>
      <c r="O69"/>
      <c r="P69"/>
    </row>
    <row r="70" spans="2:18" x14ac:dyDescent="0.2">
      <c r="C70"/>
      <c r="D70"/>
      <c r="E70"/>
      <c r="F70"/>
      <c r="G70"/>
      <c r="H70"/>
      <c r="I70"/>
      <c r="O70"/>
      <c r="P70"/>
    </row>
    <row r="71" spans="2:18" x14ac:dyDescent="0.2">
      <c r="C71"/>
      <c r="D71"/>
      <c r="E71"/>
      <c r="F71"/>
      <c r="G71"/>
      <c r="H71"/>
      <c r="I71"/>
      <c r="O71"/>
      <c r="P71"/>
    </row>
    <row r="72" spans="2:18" x14ac:dyDescent="0.2">
      <c r="C72"/>
      <c r="D72"/>
      <c r="E72"/>
      <c r="F72"/>
      <c r="G72"/>
      <c r="H72"/>
      <c r="I72"/>
      <c r="O72"/>
      <c r="P72"/>
    </row>
    <row r="73" spans="2:18" x14ac:dyDescent="0.2">
      <c r="C73"/>
      <c r="D73"/>
      <c r="E73"/>
      <c r="F73"/>
      <c r="G73"/>
      <c r="H73"/>
      <c r="I73"/>
      <c r="O73"/>
      <c r="P73"/>
    </row>
    <row r="74" spans="2:18" x14ac:dyDescent="0.2">
      <c r="C74"/>
      <c r="D74"/>
      <c r="E74"/>
      <c r="F74"/>
      <c r="G74"/>
      <c r="H74"/>
      <c r="I74"/>
      <c r="O74"/>
      <c r="P74"/>
    </row>
    <row r="75" spans="2:18" x14ac:dyDescent="0.2">
      <c r="C75"/>
      <c r="D75"/>
      <c r="E75"/>
      <c r="F75"/>
      <c r="G75"/>
      <c r="H75"/>
      <c r="I75"/>
      <c r="O75"/>
      <c r="P75"/>
    </row>
    <row r="76" spans="2:18" x14ac:dyDescent="0.2">
      <c r="C76"/>
      <c r="D76"/>
      <c r="E76"/>
      <c r="F76"/>
      <c r="G76"/>
      <c r="H76"/>
      <c r="I76"/>
      <c r="O76"/>
      <c r="P76"/>
    </row>
    <row r="77" spans="2:18" x14ac:dyDescent="0.2">
      <c r="C77"/>
      <c r="D77"/>
      <c r="E77"/>
      <c r="F77"/>
      <c r="G77"/>
      <c r="H77"/>
      <c r="I77"/>
      <c r="O77"/>
      <c r="P77"/>
    </row>
    <row r="78" spans="2:18" x14ac:dyDescent="0.2">
      <c r="C78"/>
      <c r="D78"/>
      <c r="E78"/>
      <c r="F78"/>
      <c r="G78"/>
      <c r="H78"/>
      <c r="I78"/>
      <c r="O78"/>
      <c r="P78"/>
    </row>
    <row r="79" spans="2:18" x14ac:dyDescent="0.2">
      <c r="C79"/>
      <c r="D79"/>
      <c r="E79"/>
      <c r="F79"/>
      <c r="G79"/>
      <c r="H79"/>
      <c r="I79"/>
      <c r="O79"/>
      <c r="P79"/>
    </row>
    <row r="80" spans="2:18" x14ac:dyDescent="0.2">
      <c r="C80"/>
      <c r="D80"/>
      <c r="E80"/>
      <c r="F80"/>
      <c r="G80"/>
      <c r="H80"/>
      <c r="I80"/>
      <c r="O80"/>
      <c r="P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3:16" x14ac:dyDescent="0.2">
      <c r="C129"/>
      <c r="D129"/>
      <c r="E129"/>
      <c r="F129"/>
      <c r="G129"/>
      <c r="H129"/>
      <c r="I129"/>
      <c r="O129"/>
      <c r="P129"/>
    </row>
    <row r="130" spans="3:16" x14ac:dyDescent="0.2">
      <c r="C130"/>
      <c r="D130"/>
      <c r="E130"/>
      <c r="F130"/>
      <c r="G130"/>
      <c r="H130"/>
      <c r="I130"/>
      <c r="O130"/>
      <c r="P130"/>
    </row>
    <row r="131" spans="3:16" x14ac:dyDescent="0.2">
      <c r="C131"/>
      <c r="D131"/>
      <c r="E131"/>
      <c r="F131"/>
      <c r="G131"/>
      <c r="H131"/>
      <c r="I131"/>
      <c r="O131"/>
      <c r="P131"/>
    </row>
    <row r="132" spans="3:16" x14ac:dyDescent="0.2">
      <c r="C132"/>
      <c r="D132"/>
      <c r="E132"/>
      <c r="F132"/>
      <c r="G132"/>
      <c r="H132"/>
      <c r="I132"/>
      <c r="O132"/>
      <c r="P132"/>
    </row>
    <row r="133" spans="3:16" x14ac:dyDescent="0.2">
      <c r="C133"/>
      <c r="D133"/>
      <c r="E133"/>
      <c r="F133"/>
      <c r="G133"/>
      <c r="H133"/>
      <c r="I133"/>
      <c r="O133"/>
      <c r="P133"/>
    </row>
    <row r="134" spans="3:16" x14ac:dyDescent="0.2">
      <c r="C134"/>
      <c r="D134"/>
      <c r="E134"/>
      <c r="F134"/>
      <c r="G134"/>
      <c r="H134"/>
      <c r="I134"/>
      <c r="O134"/>
      <c r="P134"/>
    </row>
    <row r="135" spans="3:16" x14ac:dyDescent="0.2">
      <c r="C135"/>
      <c r="D135"/>
      <c r="E135"/>
      <c r="F135"/>
      <c r="G135"/>
      <c r="H135"/>
      <c r="I135"/>
      <c r="O135"/>
      <c r="P135"/>
    </row>
    <row r="136" spans="3:16" x14ac:dyDescent="0.2">
      <c r="C136"/>
      <c r="D136"/>
      <c r="E136"/>
      <c r="F136"/>
      <c r="G136"/>
      <c r="H136"/>
      <c r="I136"/>
      <c r="O136"/>
      <c r="P136"/>
    </row>
    <row r="137" spans="3:16" x14ac:dyDescent="0.2">
      <c r="C137"/>
      <c r="D137"/>
      <c r="E137"/>
      <c r="F137"/>
      <c r="G137"/>
      <c r="H137"/>
      <c r="I137"/>
      <c r="O137"/>
      <c r="P137"/>
    </row>
    <row r="138" spans="3:16" x14ac:dyDescent="0.2">
      <c r="C138"/>
      <c r="D138"/>
      <c r="E138"/>
      <c r="F138"/>
      <c r="G138"/>
      <c r="H138"/>
      <c r="I138"/>
      <c r="O138"/>
      <c r="P138"/>
    </row>
    <row r="139" spans="3:16" x14ac:dyDescent="0.2">
      <c r="C139" s="151"/>
      <c r="I139"/>
      <c r="P139"/>
    </row>
    <row r="140" spans="3:16" x14ac:dyDescent="0.2">
      <c r="C140" s="151"/>
      <c r="I140"/>
      <c r="P140"/>
    </row>
    <row r="141" spans="3:16" x14ac:dyDescent="0.2">
      <c r="C141" s="151"/>
      <c r="I141"/>
      <c r="P141"/>
    </row>
    <row r="142" spans="3:16" x14ac:dyDescent="0.2">
      <c r="C142" s="151"/>
      <c r="I142"/>
      <c r="P142"/>
    </row>
    <row r="143" spans="3:16" x14ac:dyDescent="0.2">
      <c r="C143" s="151"/>
      <c r="I143"/>
      <c r="P143"/>
    </row>
    <row r="144" spans="3:16" x14ac:dyDescent="0.2">
      <c r="C144" s="151"/>
      <c r="I144"/>
      <c r="P144"/>
    </row>
    <row r="145" spans="3:16" x14ac:dyDescent="0.2">
      <c r="C145" s="151"/>
      <c r="I145"/>
      <c r="P145"/>
    </row>
    <row r="146" spans="3:16" x14ac:dyDescent="0.2">
      <c r="C146" s="151"/>
      <c r="I146"/>
      <c r="P146"/>
    </row>
    <row r="147" spans="3:16" x14ac:dyDescent="0.2">
      <c r="C147" s="151"/>
      <c r="I147"/>
      <c r="P147"/>
    </row>
    <row r="148" spans="3:16" x14ac:dyDescent="0.2">
      <c r="C148" s="151"/>
      <c r="I148"/>
      <c r="P148"/>
    </row>
    <row r="149" spans="3:16" x14ac:dyDescent="0.2">
      <c r="C149" s="151"/>
      <c r="I149"/>
      <c r="P149"/>
    </row>
    <row r="150" spans="3:16" x14ac:dyDescent="0.2">
      <c r="C150" s="151"/>
      <c r="I150"/>
      <c r="P150"/>
    </row>
    <row r="151" spans="3:16" x14ac:dyDescent="0.2">
      <c r="C151" s="151"/>
      <c r="I151"/>
      <c r="P151"/>
    </row>
    <row r="152" spans="3:16" x14ac:dyDescent="0.2">
      <c r="C152" s="151"/>
      <c r="I152"/>
      <c r="P152"/>
    </row>
    <row r="153" spans="3:16" x14ac:dyDescent="0.2">
      <c r="C153" s="151"/>
      <c r="I153"/>
      <c r="P153"/>
    </row>
    <row r="154" spans="3:16" x14ac:dyDescent="0.2">
      <c r="C154" s="151"/>
      <c r="I154"/>
      <c r="P154"/>
    </row>
    <row r="155" spans="3:16" x14ac:dyDescent="0.2">
      <c r="C155" s="151"/>
      <c r="I155"/>
      <c r="P155"/>
    </row>
    <row r="156" spans="3:16" x14ac:dyDescent="0.2">
      <c r="C156" s="151"/>
      <c r="I156"/>
      <c r="P156"/>
    </row>
    <row r="157" spans="3:16" x14ac:dyDescent="0.2">
      <c r="C157" s="151"/>
      <c r="I157"/>
      <c r="P157"/>
    </row>
    <row r="158" spans="3:16" x14ac:dyDescent="0.2">
      <c r="C158" s="151"/>
      <c r="I158"/>
      <c r="P158"/>
    </row>
    <row r="159" spans="3:16" x14ac:dyDescent="0.2">
      <c r="C159" s="151"/>
      <c r="I159"/>
      <c r="P159"/>
    </row>
    <row r="160" spans="3:16" x14ac:dyDescent="0.2">
      <c r="C160" s="151"/>
      <c r="I160"/>
      <c r="P160"/>
    </row>
    <row r="161" spans="3:16" x14ac:dyDescent="0.2">
      <c r="C161" s="151"/>
      <c r="I161"/>
      <c r="P161"/>
    </row>
    <row r="162" spans="3:16" x14ac:dyDescent="0.2">
      <c r="C162" s="151"/>
      <c r="I162"/>
      <c r="P162"/>
    </row>
    <row r="163" spans="3:16" x14ac:dyDescent="0.2">
      <c r="C163" s="151"/>
      <c r="I163"/>
      <c r="P163"/>
    </row>
    <row r="164" spans="3:16" x14ac:dyDescent="0.2">
      <c r="C164" s="151"/>
      <c r="I164"/>
      <c r="P164"/>
    </row>
    <row r="165" spans="3:16" x14ac:dyDescent="0.2">
      <c r="C165" s="151"/>
      <c r="I165"/>
      <c r="P165"/>
    </row>
    <row r="166" spans="3:16" x14ac:dyDescent="0.2">
      <c r="C166" s="151"/>
      <c r="I166"/>
      <c r="P166"/>
    </row>
    <row r="167" spans="3:16" x14ac:dyDescent="0.2">
      <c r="C167" s="151"/>
      <c r="I167"/>
      <c r="P167"/>
    </row>
    <row r="168" spans="3:16" x14ac:dyDescent="0.2">
      <c r="C168" s="151"/>
      <c r="I168"/>
      <c r="P168"/>
    </row>
    <row r="169" spans="3:16" x14ac:dyDescent="0.2">
      <c r="C169" s="151"/>
      <c r="I169"/>
      <c r="P169"/>
    </row>
    <row r="170" spans="3:16" x14ac:dyDescent="0.2">
      <c r="C170" s="151"/>
      <c r="I170"/>
      <c r="P170"/>
    </row>
    <row r="171" spans="3:16" x14ac:dyDescent="0.2">
      <c r="C171" s="151"/>
      <c r="I171"/>
      <c r="P171"/>
    </row>
    <row r="172" spans="3:16" x14ac:dyDescent="0.2">
      <c r="C172" s="151"/>
      <c r="I172"/>
      <c r="P172"/>
    </row>
    <row r="173" spans="3:16" x14ac:dyDescent="0.2">
      <c r="C173" s="151"/>
      <c r="I173"/>
      <c r="P173"/>
    </row>
    <row r="174" spans="3:16" x14ac:dyDescent="0.2">
      <c r="C174" s="151"/>
      <c r="I174"/>
      <c r="P174"/>
    </row>
    <row r="175" spans="3:16" x14ac:dyDescent="0.2">
      <c r="C175" s="151"/>
      <c r="I175"/>
      <c r="P175"/>
    </row>
    <row r="176" spans="3:16" x14ac:dyDescent="0.2">
      <c r="C176" s="151"/>
      <c r="I176"/>
      <c r="P176"/>
    </row>
    <row r="177" spans="3:16" x14ac:dyDescent="0.2">
      <c r="C177" s="151"/>
      <c r="I177"/>
      <c r="P177"/>
    </row>
    <row r="178" spans="3:16" x14ac:dyDescent="0.2">
      <c r="C178" s="151"/>
      <c r="I178"/>
      <c r="P178"/>
    </row>
    <row r="179" spans="3:16" x14ac:dyDescent="0.2">
      <c r="C179" s="151"/>
      <c r="I179"/>
      <c r="P179"/>
    </row>
    <row r="180" spans="3:16" x14ac:dyDescent="0.2">
      <c r="C180" s="151"/>
      <c r="I180"/>
      <c r="P180"/>
    </row>
    <row r="181" spans="3:16" x14ac:dyDescent="0.2">
      <c r="C181" s="151"/>
      <c r="I181"/>
      <c r="P181"/>
    </row>
    <row r="182" spans="3:16" x14ac:dyDescent="0.2">
      <c r="C182" s="151"/>
      <c r="I182"/>
      <c r="P182"/>
    </row>
    <row r="183" spans="3:16" x14ac:dyDescent="0.2">
      <c r="C183" s="151"/>
      <c r="I183"/>
      <c r="P183"/>
    </row>
    <row r="184" spans="3:16" x14ac:dyDescent="0.2">
      <c r="C184" s="151"/>
      <c r="I184"/>
      <c r="P184"/>
    </row>
    <row r="185" spans="3:16" x14ac:dyDescent="0.2">
      <c r="C185" s="151"/>
      <c r="I185"/>
      <c r="P185"/>
    </row>
    <row r="186" spans="3:16" x14ac:dyDescent="0.2">
      <c r="C186" s="151"/>
      <c r="I186"/>
      <c r="P186"/>
    </row>
    <row r="187" spans="3:16" x14ac:dyDescent="0.2">
      <c r="C187" s="151"/>
      <c r="I187"/>
      <c r="P187"/>
    </row>
    <row r="188" spans="3:16" x14ac:dyDescent="0.2">
      <c r="C188" s="151"/>
      <c r="I188"/>
      <c r="P188"/>
    </row>
    <row r="189" spans="3:16" x14ac:dyDescent="0.2">
      <c r="C189" s="151"/>
      <c r="I189"/>
      <c r="P189"/>
    </row>
    <row r="190" spans="3:16" x14ac:dyDescent="0.2">
      <c r="C190" s="151"/>
      <c r="I190"/>
      <c r="P190"/>
    </row>
    <row r="191" spans="3:16" x14ac:dyDescent="0.2">
      <c r="C191" s="151"/>
      <c r="I191"/>
      <c r="P191"/>
    </row>
    <row r="192" spans="3:16" x14ac:dyDescent="0.2">
      <c r="C192" s="151"/>
      <c r="I192"/>
      <c r="P192"/>
    </row>
    <row r="193" spans="3:16" x14ac:dyDescent="0.2">
      <c r="C193" s="151"/>
      <c r="I193"/>
      <c r="P193"/>
    </row>
    <row r="194" spans="3:16" x14ac:dyDescent="0.2">
      <c r="C194" s="151"/>
      <c r="I194"/>
      <c r="P194"/>
    </row>
    <row r="195" spans="3:16" x14ac:dyDescent="0.2">
      <c r="C195" s="151"/>
      <c r="I195"/>
      <c r="P195"/>
    </row>
    <row r="196" spans="3:16" x14ac:dyDescent="0.2">
      <c r="C196" s="151"/>
      <c r="I196"/>
      <c r="P196"/>
    </row>
    <row r="197" spans="3:16" x14ac:dyDescent="0.2">
      <c r="C197" s="151"/>
      <c r="I197"/>
      <c r="P197"/>
    </row>
    <row r="198" spans="3:16" x14ac:dyDescent="0.2">
      <c r="C198" s="151"/>
      <c r="I198"/>
      <c r="P198"/>
    </row>
    <row r="199" spans="3:16" x14ac:dyDescent="0.2">
      <c r="C199" s="151"/>
      <c r="I199"/>
      <c r="P199"/>
    </row>
    <row r="200" spans="3:16" x14ac:dyDescent="0.2">
      <c r="C200" s="151"/>
      <c r="I200"/>
      <c r="P200"/>
    </row>
    <row r="201" spans="3:16" x14ac:dyDescent="0.2">
      <c r="C201" s="151"/>
      <c r="I201"/>
      <c r="P201"/>
    </row>
    <row r="202" spans="3:16" x14ac:dyDescent="0.2">
      <c r="C202" s="151"/>
      <c r="I202"/>
      <c r="P202"/>
    </row>
    <row r="203" spans="3:16" x14ac:dyDescent="0.2">
      <c r="C203" s="151"/>
      <c r="I203"/>
      <c r="P203"/>
    </row>
    <row r="204" spans="3:16" x14ac:dyDescent="0.2">
      <c r="C204" s="151"/>
      <c r="I204"/>
      <c r="P204"/>
    </row>
    <row r="205" spans="3:16" x14ac:dyDescent="0.2">
      <c r="C205" s="151"/>
      <c r="I205"/>
      <c r="P205"/>
    </row>
    <row r="206" spans="3:16" x14ac:dyDescent="0.2">
      <c r="C206" s="151"/>
      <c r="I206"/>
      <c r="P206"/>
    </row>
    <row r="207" spans="3:16" x14ac:dyDescent="0.2">
      <c r="C207" s="151"/>
      <c r="I207"/>
      <c r="P207"/>
    </row>
    <row r="208" spans="3:16" x14ac:dyDescent="0.2">
      <c r="C208" s="151"/>
      <c r="I208"/>
      <c r="P208"/>
    </row>
    <row r="209" spans="3:16" x14ac:dyDescent="0.2">
      <c r="C209" s="151"/>
      <c r="I209"/>
      <c r="P209"/>
    </row>
    <row r="210" spans="3:16" x14ac:dyDescent="0.2">
      <c r="C210" s="151"/>
      <c r="I210"/>
      <c r="P210"/>
    </row>
    <row r="211" spans="3:16" x14ac:dyDescent="0.2">
      <c r="C211" s="151"/>
      <c r="I211"/>
      <c r="P211"/>
    </row>
    <row r="212" spans="3:16" x14ac:dyDescent="0.2">
      <c r="C212" s="151"/>
      <c r="I212"/>
      <c r="P212"/>
    </row>
    <row r="213" spans="3:16" x14ac:dyDescent="0.2">
      <c r="C213" s="151"/>
      <c r="I213"/>
      <c r="P213"/>
    </row>
    <row r="214" spans="3:16" x14ac:dyDescent="0.2">
      <c r="C214" s="151"/>
      <c r="I214"/>
      <c r="P214"/>
    </row>
    <row r="215" spans="3:16" x14ac:dyDescent="0.2">
      <c r="C215" s="151"/>
      <c r="I215"/>
      <c r="P215"/>
    </row>
    <row r="216" spans="3:16" x14ac:dyDescent="0.2">
      <c r="C216" s="151"/>
      <c r="I216"/>
      <c r="P216"/>
    </row>
    <row r="217" spans="3:16" x14ac:dyDescent="0.2">
      <c r="C217" s="151"/>
      <c r="I217"/>
      <c r="P217"/>
    </row>
    <row r="218" spans="3:16" x14ac:dyDescent="0.2">
      <c r="C218" s="151"/>
      <c r="I218"/>
      <c r="P218"/>
    </row>
    <row r="219" spans="3:16" x14ac:dyDescent="0.2">
      <c r="C219" s="151"/>
      <c r="I219"/>
      <c r="P219"/>
    </row>
    <row r="220" spans="3:16" x14ac:dyDescent="0.2">
      <c r="C220" s="151"/>
      <c r="I220"/>
      <c r="P220"/>
    </row>
    <row r="221" spans="3:16" x14ac:dyDescent="0.2">
      <c r="C221" s="151"/>
      <c r="I221"/>
      <c r="P221"/>
    </row>
    <row r="222" spans="3:16" x14ac:dyDescent="0.2">
      <c r="C222" s="151"/>
      <c r="I222"/>
      <c r="P222"/>
    </row>
    <row r="223" spans="3:16" x14ac:dyDescent="0.2">
      <c r="C223" s="151"/>
      <c r="I223"/>
      <c r="P223"/>
    </row>
    <row r="224" spans="3:16" x14ac:dyDescent="0.2">
      <c r="C224" s="151"/>
      <c r="I224"/>
      <c r="P224"/>
    </row>
    <row r="225" spans="3:16" x14ac:dyDescent="0.2">
      <c r="C225" s="151"/>
      <c r="I225"/>
      <c r="P225"/>
    </row>
    <row r="226" spans="3:16" x14ac:dyDescent="0.2">
      <c r="C226" s="151"/>
      <c r="I226"/>
      <c r="P226"/>
    </row>
    <row r="227" spans="3:16" x14ac:dyDescent="0.2">
      <c r="C227" s="151"/>
      <c r="I227"/>
      <c r="P227"/>
    </row>
    <row r="228" spans="3:16" x14ac:dyDescent="0.2">
      <c r="C228" s="151"/>
      <c r="I228"/>
      <c r="P228"/>
    </row>
    <row r="229" spans="3:16" x14ac:dyDescent="0.2">
      <c r="C229" s="151"/>
      <c r="I229"/>
      <c r="P229"/>
    </row>
    <row r="230" spans="3:16" x14ac:dyDescent="0.2">
      <c r="C230" s="151"/>
      <c r="I230"/>
      <c r="P230"/>
    </row>
    <row r="231" spans="3:16" x14ac:dyDescent="0.2">
      <c r="C231" s="151"/>
      <c r="I231"/>
      <c r="P231"/>
    </row>
    <row r="232" spans="3:16" x14ac:dyDescent="0.2">
      <c r="C232" s="151"/>
      <c r="I232"/>
      <c r="P232"/>
    </row>
    <row r="233" spans="3:16" x14ac:dyDescent="0.2">
      <c r="C233" s="151"/>
      <c r="I233"/>
      <c r="P233"/>
    </row>
    <row r="234" spans="3:16" x14ac:dyDescent="0.2">
      <c r="C234" s="151"/>
      <c r="I234"/>
      <c r="P234"/>
    </row>
    <row r="235" spans="3:16" x14ac:dyDescent="0.2">
      <c r="C235" s="151"/>
      <c r="I235"/>
      <c r="P235"/>
    </row>
    <row r="236" spans="3:16" x14ac:dyDescent="0.2">
      <c r="C236" s="151"/>
      <c r="I236"/>
      <c r="P236"/>
    </row>
    <row r="237" spans="3:16" x14ac:dyDescent="0.2">
      <c r="C237" s="151"/>
      <c r="I237"/>
      <c r="P237"/>
    </row>
    <row r="238" spans="3:16" x14ac:dyDescent="0.2">
      <c r="C238" s="151"/>
      <c r="I238"/>
      <c r="P238"/>
    </row>
    <row r="239" spans="3:16" x14ac:dyDescent="0.2">
      <c r="C239" s="151"/>
      <c r="I239"/>
      <c r="P239"/>
    </row>
    <row r="240" spans="3:16" x14ac:dyDescent="0.2">
      <c r="C240" s="151"/>
      <c r="I240"/>
      <c r="P240"/>
    </row>
    <row r="241" spans="3:16" x14ac:dyDescent="0.2">
      <c r="C241" s="151"/>
      <c r="I241"/>
      <c r="P241"/>
    </row>
    <row r="242" spans="3:16" x14ac:dyDescent="0.2">
      <c r="C242" s="151"/>
      <c r="I242"/>
      <c r="P242"/>
    </row>
    <row r="243" spans="3:16" x14ac:dyDescent="0.2">
      <c r="C243" s="151"/>
      <c r="I243"/>
      <c r="P243"/>
    </row>
    <row r="244" spans="3:16" x14ac:dyDescent="0.2">
      <c r="C244" s="151"/>
      <c r="I244"/>
      <c r="P244"/>
    </row>
    <row r="245" spans="3:16" x14ac:dyDescent="0.2">
      <c r="C245" s="151"/>
      <c r="I245"/>
      <c r="P245"/>
    </row>
    <row r="246" spans="3:16" x14ac:dyDescent="0.2">
      <c r="C246" s="151"/>
      <c r="I246"/>
      <c r="P246"/>
    </row>
    <row r="247" spans="3:16" x14ac:dyDescent="0.2">
      <c r="C247" s="151"/>
      <c r="I247"/>
      <c r="P247"/>
    </row>
    <row r="248" spans="3:16" x14ac:dyDescent="0.2">
      <c r="C248" s="151"/>
      <c r="I248"/>
      <c r="P248"/>
    </row>
    <row r="249" spans="3:16" x14ac:dyDescent="0.2">
      <c r="C249" s="151"/>
      <c r="I249"/>
      <c r="P249"/>
    </row>
    <row r="250" spans="3:16" x14ac:dyDescent="0.2">
      <c r="C250" s="151"/>
      <c r="I250"/>
      <c r="P250"/>
    </row>
    <row r="251" spans="3:16" x14ac:dyDescent="0.2">
      <c r="C251" s="151"/>
      <c r="I251"/>
      <c r="P251"/>
    </row>
    <row r="252" spans="3:16" x14ac:dyDescent="0.2">
      <c r="C252" s="151"/>
      <c r="I252"/>
      <c r="P252"/>
    </row>
    <row r="253" spans="3:16" x14ac:dyDescent="0.2">
      <c r="C253" s="151"/>
      <c r="I253"/>
      <c r="P253"/>
    </row>
    <row r="254" spans="3:16" x14ac:dyDescent="0.2">
      <c r="C254" s="151"/>
      <c r="I254"/>
      <c r="P254"/>
    </row>
    <row r="255" spans="3:16" x14ac:dyDescent="0.2">
      <c r="C255" s="151"/>
      <c r="I255"/>
      <c r="P255"/>
    </row>
    <row r="256" spans="3:16" x14ac:dyDescent="0.2">
      <c r="C256" s="151"/>
      <c r="I256"/>
      <c r="P256"/>
    </row>
    <row r="257" spans="3:16" x14ac:dyDescent="0.2">
      <c r="C257" s="151"/>
      <c r="I257"/>
      <c r="P257"/>
    </row>
    <row r="258" spans="3:16" x14ac:dyDescent="0.2">
      <c r="C258" s="151"/>
      <c r="I258"/>
      <c r="P258"/>
    </row>
    <row r="259" spans="3:16" x14ac:dyDescent="0.2">
      <c r="C259" s="151"/>
      <c r="I259"/>
      <c r="P259"/>
    </row>
    <row r="260" spans="3:16" x14ac:dyDescent="0.2">
      <c r="C260" s="151"/>
      <c r="I260"/>
      <c r="P260"/>
    </row>
    <row r="261" spans="3:16" x14ac:dyDescent="0.2">
      <c r="C261" s="151"/>
      <c r="I261"/>
      <c r="P261"/>
    </row>
    <row r="262" spans="3:16" x14ac:dyDescent="0.2">
      <c r="C262" s="151"/>
      <c r="I262"/>
      <c r="P262"/>
    </row>
    <row r="263" spans="3:16" x14ac:dyDescent="0.2">
      <c r="C263" s="151"/>
      <c r="I263"/>
      <c r="P263"/>
    </row>
    <row r="264" spans="3:16" x14ac:dyDescent="0.2">
      <c r="C264" s="151"/>
      <c r="I264"/>
      <c r="P264"/>
    </row>
    <row r="265" spans="3:16" x14ac:dyDescent="0.2">
      <c r="C265" s="151"/>
      <c r="I265"/>
      <c r="P265"/>
    </row>
    <row r="266" spans="3:16" x14ac:dyDescent="0.2">
      <c r="C266" s="151"/>
      <c r="I266"/>
      <c r="P266"/>
    </row>
    <row r="267" spans="3:16" x14ac:dyDescent="0.2">
      <c r="C267" s="151"/>
      <c r="I267"/>
      <c r="P267"/>
    </row>
    <row r="268" spans="3:16" x14ac:dyDescent="0.2">
      <c r="C268" s="151"/>
      <c r="I268"/>
      <c r="P268"/>
    </row>
    <row r="269" spans="3:16" x14ac:dyDescent="0.2">
      <c r="C269" s="151"/>
      <c r="I269"/>
      <c r="P269"/>
    </row>
    <row r="270" spans="3:16" x14ac:dyDescent="0.2">
      <c r="C270" s="151"/>
      <c r="I270"/>
      <c r="P270"/>
    </row>
    <row r="271" spans="3:16" x14ac:dyDescent="0.2">
      <c r="C271" s="151"/>
      <c r="I271"/>
      <c r="P271"/>
    </row>
    <row r="272" spans="3:16" x14ac:dyDescent="0.2">
      <c r="C272" s="151"/>
      <c r="I272"/>
      <c r="P272"/>
    </row>
    <row r="273" spans="3:16" x14ac:dyDescent="0.2">
      <c r="C273" s="151"/>
      <c r="I273"/>
      <c r="P273"/>
    </row>
    <row r="274" spans="3:16" x14ac:dyDescent="0.2">
      <c r="C274" s="151"/>
      <c r="I274"/>
      <c r="P274"/>
    </row>
    <row r="275" spans="3:16" x14ac:dyDescent="0.2">
      <c r="C275" s="151"/>
      <c r="I275"/>
      <c r="P275"/>
    </row>
    <row r="276" spans="3:16" x14ac:dyDescent="0.2">
      <c r="C276" s="151"/>
      <c r="I276"/>
      <c r="P276"/>
    </row>
    <row r="277" spans="3:16" x14ac:dyDescent="0.2">
      <c r="C277" s="151"/>
      <c r="I277"/>
      <c r="P277"/>
    </row>
    <row r="278" spans="3:16" x14ac:dyDescent="0.2">
      <c r="C278" s="151"/>
      <c r="I278"/>
      <c r="P278"/>
    </row>
    <row r="279" spans="3:16" x14ac:dyDescent="0.2">
      <c r="C279" s="151"/>
      <c r="I279"/>
      <c r="P279"/>
    </row>
    <row r="280" spans="3:16" x14ac:dyDescent="0.2">
      <c r="C280" s="151"/>
      <c r="I280"/>
      <c r="P280"/>
    </row>
    <row r="281" spans="3:16" x14ac:dyDescent="0.2">
      <c r="C281" s="151"/>
      <c r="I281"/>
      <c r="P281"/>
    </row>
    <row r="282" spans="3:16" x14ac:dyDescent="0.2">
      <c r="C282" s="151"/>
      <c r="I282"/>
      <c r="P282"/>
    </row>
    <row r="283" spans="3:16" x14ac:dyDescent="0.2">
      <c r="C283" s="151"/>
      <c r="I283"/>
      <c r="P283"/>
    </row>
    <row r="284" spans="3:16" x14ac:dyDescent="0.2">
      <c r="C284" s="151"/>
      <c r="I284"/>
      <c r="P284"/>
    </row>
    <row r="285" spans="3:16" x14ac:dyDescent="0.2">
      <c r="C285" s="151"/>
      <c r="I285"/>
      <c r="P285"/>
    </row>
    <row r="286" spans="3:16" x14ac:dyDescent="0.2">
      <c r="C286" s="151"/>
      <c r="I286"/>
      <c r="P286"/>
    </row>
    <row r="287" spans="3:16" x14ac:dyDescent="0.2">
      <c r="C287" s="151"/>
      <c r="I287"/>
      <c r="P287"/>
    </row>
    <row r="288" spans="3:16" x14ac:dyDescent="0.2">
      <c r="C288" s="151"/>
      <c r="I288"/>
      <c r="P288"/>
    </row>
    <row r="289" spans="3:16" x14ac:dyDescent="0.2">
      <c r="C289" s="151"/>
      <c r="I289"/>
      <c r="P289"/>
    </row>
    <row r="290" spans="3:16" x14ac:dyDescent="0.2">
      <c r="C290" s="151"/>
      <c r="I290"/>
      <c r="P290"/>
    </row>
    <row r="291" spans="3:16" x14ac:dyDescent="0.2">
      <c r="C291" s="151"/>
      <c r="I291"/>
      <c r="P291"/>
    </row>
    <row r="292" spans="3:16" x14ac:dyDescent="0.2">
      <c r="C292" s="151"/>
      <c r="I292"/>
      <c r="P292"/>
    </row>
    <row r="293" spans="3:16" x14ac:dyDescent="0.2">
      <c r="C293" s="151"/>
      <c r="I293"/>
      <c r="P293"/>
    </row>
    <row r="294" spans="3:16" x14ac:dyDescent="0.2">
      <c r="C294" s="151"/>
      <c r="I294"/>
      <c r="P294"/>
    </row>
    <row r="295" spans="3:16" x14ac:dyDescent="0.2">
      <c r="C295" s="151"/>
      <c r="I295"/>
      <c r="P295"/>
    </row>
    <row r="296" spans="3:16" x14ac:dyDescent="0.2">
      <c r="C296" s="151"/>
      <c r="I296"/>
      <c r="P296"/>
    </row>
    <row r="297" spans="3:16" x14ac:dyDescent="0.2">
      <c r="C297" s="151"/>
      <c r="I297"/>
      <c r="P297"/>
    </row>
    <row r="298" spans="3:16" x14ac:dyDescent="0.2">
      <c r="C298" s="151"/>
      <c r="I298"/>
      <c r="P298"/>
    </row>
    <row r="299" spans="3:16" x14ac:dyDescent="0.2">
      <c r="C299" s="151"/>
      <c r="I299"/>
      <c r="P299"/>
    </row>
    <row r="300" spans="3:16" x14ac:dyDescent="0.2">
      <c r="C300" s="151"/>
      <c r="I300"/>
      <c r="P300"/>
    </row>
    <row r="301" spans="3:16" x14ac:dyDescent="0.2">
      <c r="C301" s="151"/>
      <c r="I301"/>
      <c r="P301"/>
    </row>
    <row r="302" spans="3:16" x14ac:dyDescent="0.2">
      <c r="C302" s="151"/>
      <c r="I302"/>
      <c r="P302"/>
    </row>
    <row r="303" spans="3:16" x14ac:dyDescent="0.2">
      <c r="C303" s="151"/>
      <c r="I303"/>
      <c r="P303"/>
    </row>
    <row r="304" spans="3:16" x14ac:dyDescent="0.2">
      <c r="C304" s="151"/>
      <c r="I304"/>
      <c r="P304"/>
    </row>
    <row r="305" spans="3:16" x14ac:dyDescent="0.2">
      <c r="C305" s="151"/>
      <c r="I305"/>
      <c r="P305"/>
    </row>
    <row r="306" spans="3:16" x14ac:dyDescent="0.2">
      <c r="C306" s="151"/>
      <c r="I306"/>
      <c r="P306"/>
    </row>
    <row r="307" spans="3:16" x14ac:dyDescent="0.2">
      <c r="C307" s="151"/>
      <c r="I307"/>
      <c r="P307"/>
    </row>
    <row r="308" spans="3:16" x14ac:dyDescent="0.2">
      <c r="C308" s="151"/>
      <c r="I308"/>
      <c r="P308"/>
    </row>
    <row r="309" spans="3:16" x14ac:dyDescent="0.2">
      <c r="C309" s="151"/>
      <c r="I309"/>
      <c r="P309"/>
    </row>
    <row r="310" spans="3:16" x14ac:dyDescent="0.2">
      <c r="C310" s="151"/>
      <c r="I310"/>
      <c r="P310"/>
    </row>
    <row r="311" spans="3:16" x14ac:dyDescent="0.2">
      <c r="C311" s="151"/>
      <c r="I311"/>
      <c r="P311"/>
    </row>
    <row r="312" spans="3:16" x14ac:dyDescent="0.2">
      <c r="C312" s="151"/>
      <c r="I312"/>
      <c r="P312"/>
    </row>
    <row r="313" spans="3:16" x14ac:dyDescent="0.2">
      <c r="C313" s="151"/>
      <c r="I313"/>
      <c r="P313"/>
    </row>
    <row r="314" spans="3:16" x14ac:dyDescent="0.2">
      <c r="C314" s="151"/>
      <c r="I314"/>
      <c r="P314"/>
    </row>
    <row r="315" spans="3:16" x14ac:dyDescent="0.2">
      <c r="C315" s="151"/>
      <c r="I315"/>
      <c r="P315"/>
    </row>
    <row r="316" spans="3:16" x14ac:dyDescent="0.2">
      <c r="C316" s="151"/>
      <c r="I316"/>
      <c r="P316"/>
    </row>
    <row r="317" spans="3:16" x14ac:dyDescent="0.2">
      <c r="C317" s="151"/>
      <c r="I317"/>
      <c r="P317"/>
    </row>
    <row r="318" spans="3:16" x14ac:dyDescent="0.2">
      <c r="C318" s="151"/>
      <c r="I318"/>
      <c r="P318"/>
    </row>
    <row r="319" spans="3:16" x14ac:dyDescent="0.2">
      <c r="C319" s="151"/>
      <c r="I319"/>
      <c r="P319"/>
    </row>
    <row r="320" spans="3:16" x14ac:dyDescent="0.2">
      <c r="C320" s="151"/>
      <c r="I320"/>
      <c r="P320"/>
    </row>
    <row r="321" spans="3:16" x14ac:dyDescent="0.2">
      <c r="C321" s="151"/>
      <c r="I321"/>
      <c r="P321"/>
    </row>
    <row r="322" spans="3:16" x14ac:dyDescent="0.2">
      <c r="C322" s="151"/>
      <c r="I322"/>
      <c r="P322"/>
    </row>
    <row r="323" spans="3:16" x14ac:dyDescent="0.2">
      <c r="C323" s="151"/>
      <c r="I323"/>
      <c r="P323"/>
    </row>
    <row r="324" spans="3:16" x14ac:dyDescent="0.2">
      <c r="C324" s="151"/>
      <c r="I324"/>
      <c r="P324"/>
    </row>
    <row r="325" spans="3:16" x14ac:dyDescent="0.2">
      <c r="C325" s="151"/>
      <c r="I325"/>
      <c r="P325"/>
    </row>
    <row r="326" spans="3:16" x14ac:dyDescent="0.2">
      <c r="C326" s="151"/>
      <c r="I326"/>
      <c r="P326"/>
    </row>
    <row r="327" spans="3:16" x14ac:dyDescent="0.2">
      <c r="C327" s="151"/>
      <c r="I327"/>
      <c r="P327"/>
    </row>
    <row r="328" spans="3:16" x14ac:dyDescent="0.2">
      <c r="C328" s="151"/>
      <c r="I328"/>
      <c r="P328"/>
    </row>
    <row r="329" spans="3:16" x14ac:dyDescent="0.2">
      <c r="C329" s="151"/>
      <c r="I329"/>
      <c r="P329"/>
    </row>
    <row r="330" spans="3:16" x14ac:dyDescent="0.2">
      <c r="C330" s="151"/>
      <c r="I330"/>
      <c r="P330"/>
    </row>
    <row r="331" spans="3:16" x14ac:dyDescent="0.2">
      <c r="C331" s="151"/>
      <c r="I331"/>
      <c r="P331"/>
    </row>
    <row r="332" spans="3:16" x14ac:dyDescent="0.2">
      <c r="C332" s="151"/>
      <c r="I332"/>
      <c r="P332"/>
    </row>
    <row r="333" spans="3:16" x14ac:dyDescent="0.2">
      <c r="C333" s="151"/>
      <c r="I333"/>
      <c r="P333"/>
    </row>
    <row r="334" spans="3:16" x14ac:dyDescent="0.2">
      <c r="C334" s="151"/>
      <c r="I334"/>
      <c r="P334"/>
    </row>
    <row r="335" spans="3:16" x14ac:dyDescent="0.2">
      <c r="C335" s="151"/>
      <c r="I335"/>
      <c r="P335"/>
    </row>
    <row r="336" spans="3:16" x14ac:dyDescent="0.2">
      <c r="C336" s="151"/>
      <c r="I336"/>
      <c r="P336"/>
    </row>
    <row r="337" spans="3:16" x14ac:dyDescent="0.2">
      <c r="C337" s="151"/>
      <c r="I337"/>
      <c r="P337"/>
    </row>
    <row r="338" spans="3:16" x14ac:dyDescent="0.2">
      <c r="C338" s="151"/>
      <c r="I338"/>
      <c r="P338"/>
    </row>
    <row r="339" spans="3:16" x14ac:dyDescent="0.2">
      <c r="C339" s="151"/>
      <c r="I339"/>
      <c r="P339"/>
    </row>
    <row r="340" spans="3:16" x14ac:dyDescent="0.2">
      <c r="C340" s="151"/>
      <c r="I340"/>
      <c r="P340"/>
    </row>
    <row r="341" spans="3:16" x14ac:dyDescent="0.2">
      <c r="C341" s="151"/>
      <c r="I341"/>
      <c r="P341"/>
    </row>
    <row r="342" spans="3:16" x14ac:dyDescent="0.2">
      <c r="C342" s="151"/>
      <c r="I342"/>
      <c r="P342"/>
    </row>
    <row r="343" spans="3:16" x14ac:dyDescent="0.2">
      <c r="C343" s="151"/>
      <c r="I343"/>
      <c r="P343"/>
    </row>
    <row r="344" spans="3:16" x14ac:dyDescent="0.2">
      <c r="C344" s="151"/>
      <c r="I344"/>
      <c r="P344"/>
    </row>
    <row r="345" spans="3:16" x14ac:dyDescent="0.2">
      <c r="C345" s="151"/>
      <c r="I345"/>
      <c r="P345"/>
    </row>
    <row r="346" spans="3:16" x14ac:dyDescent="0.2">
      <c r="C346" s="151"/>
      <c r="I346"/>
      <c r="P346"/>
    </row>
    <row r="347" spans="3:16" x14ac:dyDescent="0.2">
      <c r="C347" s="151"/>
      <c r="I347"/>
      <c r="P347"/>
    </row>
    <row r="348" spans="3:16" x14ac:dyDescent="0.2">
      <c r="C348" s="151"/>
      <c r="I348"/>
      <c r="P348"/>
    </row>
    <row r="349" spans="3:16" x14ac:dyDescent="0.2">
      <c r="C349" s="151"/>
      <c r="I349"/>
      <c r="P349"/>
    </row>
    <row r="350" spans="3:16" x14ac:dyDescent="0.2">
      <c r="C350" s="151"/>
      <c r="I350"/>
      <c r="P350"/>
    </row>
    <row r="351" spans="3:16" x14ac:dyDescent="0.2">
      <c r="C351" s="151"/>
      <c r="I351"/>
      <c r="P351"/>
    </row>
    <row r="352" spans="3:16" x14ac:dyDescent="0.2">
      <c r="C352" s="151"/>
      <c r="I352"/>
      <c r="P352"/>
    </row>
    <row r="353" spans="3:16" x14ac:dyDescent="0.2">
      <c r="C353" s="151"/>
      <c r="I353"/>
      <c r="P353"/>
    </row>
    <row r="354" spans="3:16" x14ac:dyDescent="0.2">
      <c r="C354" s="151"/>
      <c r="I354"/>
      <c r="P354"/>
    </row>
    <row r="355" spans="3:16" x14ac:dyDescent="0.2">
      <c r="C355" s="151"/>
      <c r="I355"/>
      <c r="P355"/>
    </row>
    <row r="356" spans="3:16" x14ac:dyDescent="0.2">
      <c r="C356" s="151"/>
      <c r="I356"/>
      <c r="P356"/>
    </row>
    <row r="357" spans="3:16" x14ac:dyDescent="0.2">
      <c r="C357" s="151"/>
      <c r="I357"/>
      <c r="P357"/>
    </row>
    <row r="358" spans="3:16" x14ac:dyDescent="0.2">
      <c r="C358" s="151"/>
      <c r="I358"/>
      <c r="P358"/>
    </row>
    <row r="359" spans="3:16" x14ac:dyDescent="0.2">
      <c r="C359" s="151"/>
      <c r="I359"/>
      <c r="P359"/>
    </row>
    <row r="360" spans="3:16" x14ac:dyDescent="0.2">
      <c r="C360" s="151"/>
      <c r="I360"/>
      <c r="P360"/>
    </row>
    <row r="361" spans="3:16" x14ac:dyDescent="0.2">
      <c r="C361" s="151"/>
      <c r="I361"/>
      <c r="P361"/>
    </row>
    <row r="362" spans="3:16" x14ac:dyDescent="0.2">
      <c r="C362" s="151"/>
      <c r="I362"/>
      <c r="P362"/>
    </row>
    <row r="363" spans="3:16" x14ac:dyDescent="0.2">
      <c r="C363" s="151"/>
      <c r="I363"/>
      <c r="P363"/>
    </row>
    <row r="364" spans="3:16" x14ac:dyDescent="0.2">
      <c r="C364" s="151"/>
      <c r="I364"/>
      <c r="P364"/>
    </row>
    <row r="365" spans="3:16" x14ac:dyDescent="0.2">
      <c r="C365" s="151"/>
      <c r="I365"/>
      <c r="P365"/>
    </row>
    <row r="366" spans="3:16" x14ac:dyDescent="0.2">
      <c r="C366" s="151"/>
      <c r="I366"/>
      <c r="P366"/>
    </row>
    <row r="367" spans="3:16" x14ac:dyDescent="0.2">
      <c r="C367" s="151"/>
      <c r="I367"/>
      <c r="P367"/>
    </row>
    <row r="368" spans="3:16" x14ac:dyDescent="0.2">
      <c r="C368" s="151"/>
      <c r="I368"/>
      <c r="P368"/>
    </row>
    <row r="369" spans="3:16" x14ac:dyDescent="0.2">
      <c r="C369" s="151"/>
      <c r="I369"/>
      <c r="P369"/>
    </row>
    <row r="370" spans="3:16" x14ac:dyDescent="0.2">
      <c r="C370" s="151"/>
      <c r="I370"/>
      <c r="P370"/>
    </row>
    <row r="371" spans="3:16" x14ac:dyDescent="0.2">
      <c r="C371" s="151"/>
      <c r="I371"/>
      <c r="P371"/>
    </row>
    <row r="372" spans="3:16" x14ac:dyDescent="0.2">
      <c r="C372" s="151"/>
      <c r="I372"/>
      <c r="P372"/>
    </row>
    <row r="373" spans="3:16" x14ac:dyDescent="0.2">
      <c r="C373" s="151"/>
      <c r="I373"/>
      <c r="P373"/>
    </row>
    <row r="374" spans="3:16" x14ac:dyDescent="0.2">
      <c r="C374" s="151"/>
      <c r="I374"/>
      <c r="P374"/>
    </row>
    <row r="375" spans="3:16" x14ac:dyDescent="0.2">
      <c r="C375" s="151"/>
      <c r="I375"/>
      <c r="P375"/>
    </row>
    <row r="376" spans="3:16" x14ac:dyDescent="0.2">
      <c r="C376" s="151"/>
      <c r="I376"/>
      <c r="P376"/>
    </row>
    <row r="377" spans="3:16" x14ac:dyDescent="0.2">
      <c r="C377" s="151"/>
      <c r="I377"/>
      <c r="P377"/>
    </row>
    <row r="378" spans="3:16" x14ac:dyDescent="0.2">
      <c r="C378" s="151"/>
      <c r="I378"/>
      <c r="P378"/>
    </row>
    <row r="379" spans="3:16" x14ac:dyDescent="0.2">
      <c r="C379" s="151"/>
      <c r="I379"/>
      <c r="P379"/>
    </row>
    <row r="380" spans="3:16" x14ac:dyDescent="0.2">
      <c r="C380" s="151"/>
      <c r="I380"/>
      <c r="P380"/>
    </row>
    <row r="381" spans="3:16" x14ac:dyDescent="0.2">
      <c r="C381" s="151"/>
      <c r="I381"/>
      <c r="P381"/>
    </row>
    <row r="382" spans="3:16" x14ac:dyDescent="0.2">
      <c r="C382" s="151"/>
      <c r="I382"/>
      <c r="P382"/>
    </row>
    <row r="383" spans="3:16" x14ac:dyDescent="0.2">
      <c r="C383" s="151"/>
      <c r="I383"/>
      <c r="P383"/>
    </row>
    <row r="384" spans="3:16" x14ac:dyDescent="0.2">
      <c r="C384" s="151"/>
      <c r="I384"/>
      <c r="P384"/>
    </row>
    <row r="385" spans="3:16" x14ac:dyDescent="0.2">
      <c r="C385" s="151"/>
      <c r="I385"/>
      <c r="P385"/>
    </row>
    <row r="386" spans="3:16" x14ac:dyDescent="0.2">
      <c r="C386" s="151"/>
      <c r="I386"/>
      <c r="P386"/>
    </row>
    <row r="387" spans="3:16" x14ac:dyDescent="0.2">
      <c r="C387" s="151"/>
      <c r="I387"/>
      <c r="P387"/>
    </row>
    <row r="388" spans="3:16" x14ac:dyDescent="0.2">
      <c r="C388" s="151"/>
      <c r="I388"/>
      <c r="P388"/>
    </row>
    <row r="389" spans="3:16" x14ac:dyDescent="0.2">
      <c r="C389" s="151"/>
      <c r="I389"/>
      <c r="P389"/>
    </row>
    <row r="390" spans="3:16" x14ac:dyDescent="0.2">
      <c r="C390" s="151"/>
      <c r="I390"/>
      <c r="P390"/>
    </row>
    <row r="391" spans="3:16" x14ac:dyDescent="0.2">
      <c r="C391" s="151"/>
      <c r="I391"/>
      <c r="P391"/>
    </row>
    <row r="392" spans="3:16" x14ac:dyDescent="0.2">
      <c r="C392" s="151"/>
      <c r="I392"/>
      <c r="P392"/>
    </row>
    <row r="393" spans="3:16" x14ac:dyDescent="0.2">
      <c r="C393" s="151"/>
      <c r="I393"/>
      <c r="P393"/>
    </row>
    <row r="394" spans="3:16" x14ac:dyDescent="0.2">
      <c r="C394" s="151"/>
      <c r="I394"/>
      <c r="P394"/>
    </row>
    <row r="395" spans="3:16" x14ac:dyDescent="0.2">
      <c r="C395" s="151"/>
      <c r="I395"/>
      <c r="P395"/>
    </row>
    <row r="396" spans="3:16" x14ac:dyDescent="0.2">
      <c r="C396" s="151"/>
      <c r="I396"/>
      <c r="P396"/>
    </row>
    <row r="397" spans="3:16" x14ac:dyDescent="0.2">
      <c r="C397" s="151"/>
      <c r="I397"/>
      <c r="P397"/>
    </row>
    <row r="398" spans="3:16" x14ac:dyDescent="0.2">
      <c r="C398" s="151"/>
      <c r="I398"/>
      <c r="P398"/>
    </row>
    <row r="399" spans="3:16" x14ac:dyDescent="0.2">
      <c r="C399" s="151"/>
      <c r="I399"/>
      <c r="P399"/>
    </row>
    <row r="400" spans="3:16" x14ac:dyDescent="0.2">
      <c r="C400" s="151"/>
      <c r="I400"/>
      <c r="P400"/>
    </row>
    <row r="401" spans="3:16" x14ac:dyDescent="0.2">
      <c r="C401" s="151"/>
      <c r="I401"/>
      <c r="P401"/>
    </row>
    <row r="402" spans="3:16" x14ac:dyDescent="0.2">
      <c r="C402" s="151"/>
      <c r="I402"/>
      <c r="P402"/>
    </row>
    <row r="403" spans="3:16" x14ac:dyDescent="0.2">
      <c r="C403" s="151"/>
      <c r="I403"/>
      <c r="P403"/>
    </row>
    <row r="404" spans="3:16" x14ac:dyDescent="0.2">
      <c r="C404" s="151"/>
      <c r="I404"/>
      <c r="P404"/>
    </row>
    <row r="405" spans="3:16" x14ac:dyDescent="0.2">
      <c r="C405" s="151"/>
      <c r="I405"/>
      <c r="P405"/>
    </row>
    <row r="406" spans="3:16" x14ac:dyDescent="0.2">
      <c r="C406" s="151"/>
      <c r="I406"/>
      <c r="P406"/>
    </row>
    <row r="407" spans="3:16" x14ac:dyDescent="0.2">
      <c r="C407" s="151"/>
      <c r="I407"/>
      <c r="P407"/>
    </row>
    <row r="408" spans="3:16" x14ac:dyDescent="0.2">
      <c r="C408" s="151"/>
      <c r="I408"/>
      <c r="P408"/>
    </row>
    <row r="409" spans="3:16" x14ac:dyDescent="0.2">
      <c r="C409" s="151"/>
      <c r="I409"/>
      <c r="P409"/>
    </row>
    <row r="410" spans="3:16" x14ac:dyDescent="0.2">
      <c r="C410" s="151"/>
      <c r="I410"/>
      <c r="P410"/>
    </row>
    <row r="411" spans="3:16" x14ac:dyDescent="0.2">
      <c r="C411" s="151"/>
      <c r="I411"/>
      <c r="P411"/>
    </row>
    <row r="412" spans="3:16" x14ac:dyDescent="0.2">
      <c r="C412" s="151"/>
      <c r="I412"/>
      <c r="P412"/>
    </row>
    <row r="413" spans="3:16" x14ac:dyDescent="0.2">
      <c r="C413" s="151"/>
      <c r="I413"/>
      <c r="P413"/>
    </row>
    <row r="414" spans="3:16" x14ac:dyDescent="0.2">
      <c r="C414" s="151"/>
      <c r="I414"/>
      <c r="P414"/>
    </row>
    <row r="415" spans="3:16" x14ac:dyDescent="0.2">
      <c r="C415" s="151"/>
      <c r="I415"/>
      <c r="P415"/>
    </row>
    <row r="416" spans="3:16" x14ac:dyDescent="0.2">
      <c r="C416" s="151"/>
      <c r="I416"/>
      <c r="P416"/>
    </row>
    <row r="417" spans="3:16" x14ac:dyDescent="0.2">
      <c r="C417" s="151"/>
      <c r="I417"/>
      <c r="P417"/>
    </row>
    <row r="418" spans="3:16" x14ac:dyDescent="0.2">
      <c r="C418" s="151"/>
      <c r="I418"/>
      <c r="P418"/>
    </row>
    <row r="419" spans="3:16" x14ac:dyDescent="0.2">
      <c r="C419" s="151"/>
      <c r="I419"/>
      <c r="P419"/>
    </row>
    <row r="420" spans="3:16" x14ac:dyDescent="0.2">
      <c r="C420" s="151"/>
      <c r="I420"/>
      <c r="P420"/>
    </row>
    <row r="421" spans="3:16" x14ac:dyDescent="0.2">
      <c r="C421" s="151"/>
      <c r="I421"/>
      <c r="P421"/>
    </row>
    <row r="422" spans="3:16" x14ac:dyDescent="0.2">
      <c r="C422" s="151"/>
      <c r="I422"/>
      <c r="P422"/>
    </row>
    <row r="423" spans="3:16" x14ac:dyDescent="0.2">
      <c r="C423" s="151"/>
      <c r="I423"/>
      <c r="P423"/>
    </row>
    <row r="424" spans="3:16" x14ac:dyDescent="0.2">
      <c r="C424" s="151"/>
      <c r="I424"/>
      <c r="P424"/>
    </row>
    <row r="425" spans="3:16" x14ac:dyDescent="0.2">
      <c r="C425" s="151"/>
      <c r="I425"/>
      <c r="P425"/>
    </row>
    <row r="426" spans="3:16" x14ac:dyDescent="0.2">
      <c r="C426" s="151"/>
      <c r="I426"/>
      <c r="P426"/>
    </row>
    <row r="427" spans="3:16" x14ac:dyDescent="0.2">
      <c r="C427" s="151"/>
      <c r="I427"/>
      <c r="P427"/>
    </row>
    <row r="428" spans="3:16" x14ac:dyDescent="0.2">
      <c r="C428" s="151"/>
      <c r="I428"/>
      <c r="P428"/>
    </row>
    <row r="429" spans="3:16" x14ac:dyDescent="0.2">
      <c r="C429" s="151"/>
      <c r="I429"/>
      <c r="P429"/>
    </row>
    <row r="430" spans="3:16" x14ac:dyDescent="0.2">
      <c r="C430" s="151"/>
      <c r="I430"/>
      <c r="P430"/>
    </row>
    <row r="431" spans="3:16" x14ac:dyDescent="0.2">
      <c r="C431" s="151"/>
      <c r="I431"/>
      <c r="P431"/>
    </row>
    <row r="432" spans="3:16" x14ac:dyDescent="0.2">
      <c r="C432" s="151"/>
      <c r="I432"/>
      <c r="P432"/>
    </row>
    <row r="433" spans="3:16" x14ac:dyDescent="0.2">
      <c r="C433" s="151"/>
      <c r="I433"/>
      <c r="P433"/>
    </row>
    <row r="434" spans="3:16" x14ac:dyDescent="0.2">
      <c r="C434" s="151"/>
      <c r="I434"/>
      <c r="P434"/>
    </row>
    <row r="435" spans="3:16" x14ac:dyDescent="0.2">
      <c r="C435" s="151"/>
      <c r="I435"/>
      <c r="P435"/>
    </row>
    <row r="436" spans="3:16" x14ac:dyDescent="0.2">
      <c r="C436" s="151"/>
      <c r="I436"/>
      <c r="P436"/>
    </row>
    <row r="437" spans="3:16" x14ac:dyDescent="0.2">
      <c r="C437" s="151"/>
      <c r="I437"/>
      <c r="P437"/>
    </row>
    <row r="438" spans="3:16" x14ac:dyDescent="0.2">
      <c r="C438" s="151"/>
      <c r="I438"/>
      <c r="P438"/>
    </row>
    <row r="439" spans="3:16" x14ac:dyDescent="0.2">
      <c r="C439" s="151"/>
      <c r="I439"/>
      <c r="P439"/>
    </row>
    <row r="440" spans="3:16" x14ac:dyDescent="0.2">
      <c r="C440" s="151"/>
      <c r="I440"/>
      <c r="P440"/>
    </row>
    <row r="441" spans="3:16" x14ac:dyDescent="0.2">
      <c r="C441" s="151"/>
      <c r="I441"/>
      <c r="P441"/>
    </row>
    <row r="442" spans="3:16" x14ac:dyDescent="0.2">
      <c r="C442" s="151"/>
      <c r="I442"/>
      <c r="P442"/>
    </row>
    <row r="443" spans="3:16" x14ac:dyDescent="0.2">
      <c r="C443" s="151"/>
      <c r="I443"/>
      <c r="P443"/>
    </row>
    <row r="444" spans="3:16" x14ac:dyDescent="0.2">
      <c r="C444" s="151"/>
      <c r="I444"/>
      <c r="P444"/>
    </row>
    <row r="445" spans="3:16" x14ac:dyDescent="0.2">
      <c r="C445" s="151"/>
      <c r="I445"/>
      <c r="P445"/>
    </row>
    <row r="446" spans="3:16" x14ac:dyDescent="0.2">
      <c r="C446" s="151"/>
      <c r="I446"/>
      <c r="P446"/>
    </row>
    <row r="447" spans="3:16" x14ac:dyDescent="0.2">
      <c r="C447" s="151"/>
      <c r="I447"/>
      <c r="P447"/>
    </row>
    <row r="448" spans="3:16" x14ac:dyDescent="0.2">
      <c r="C448" s="151"/>
      <c r="I448"/>
      <c r="P448"/>
    </row>
    <row r="449" spans="3:16" x14ac:dyDescent="0.2">
      <c r="C449" s="151"/>
      <c r="I449"/>
      <c r="P449"/>
    </row>
    <row r="450" spans="3:16" x14ac:dyDescent="0.2">
      <c r="C450" s="151"/>
      <c r="I450"/>
      <c r="P450"/>
    </row>
    <row r="451" spans="3:16" x14ac:dyDescent="0.2">
      <c r="C451" s="151"/>
      <c r="I451"/>
      <c r="P451"/>
    </row>
    <row r="452" spans="3:16" x14ac:dyDescent="0.2">
      <c r="C452" s="151"/>
      <c r="I452"/>
      <c r="P452"/>
    </row>
    <row r="453" spans="3:16" x14ac:dyDescent="0.2">
      <c r="C453" s="151"/>
      <c r="I453"/>
      <c r="P453"/>
    </row>
    <row r="454" spans="3:16" x14ac:dyDescent="0.2">
      <c r="C454" s="151"/>
      <c r="I454"/>
      <c r="P454"/>
    </row>
    <row r="455" spans="3:16" x14ac:dyDescent="0.2">
      <c r="C455" s="151"/>
      <c r="I455"/>
      <c r="P455"/>
    </row>
    <row r="456" spans="3:16" x14ac:dyDescent="0.2">
      <c r="C456" s="151"/>
      <c r="I456"/>
      <c r="P456"/>
    </row>
    <row r="457" spans="3:16" x14ac:dyDescent="0.2">
      <c r="C457" s="151"/>
      <c r="I457"/>
      <c r="P457"/>
    </row>
    <row r="458" spans="3:16" x14ac:dyDescent="0.2">
      <c r="C458" s="151"/>
      <c r="I458"/>
      <c r="P458"/>
    </row>
    <row r="459" spans="3:16" x14ac:dyDescent="0.2">
      <c r="C459" s="151"/>
      <c r="I459"/>
      <c r="P459"/>
    </row>
    <row r="460" spans="3:16" x14ac:dyDescent="0.2">
      <c r="C460" s="151"/>
      <c r="I460"/>
      <c r="P460"/>
    </row>
    <row r="461" spans="3:16" x14ac:dyDescent="0.2">
      <c r="C461" s="151"/>
      <c r="I461"/>
      <c r="P461"/>
    </row>
    <row r="462" spans="3:16" x14ac:dyDescent="0.2">
      <c r="C462" s="151"/>
      <c r="I462"/>
      <c r="P462"/>
    </row>
    <row r="463" spans="3:16" x14ac:dyDescent="0.2">
      <c r="C463" s="151"/>
      <c r="I463"/>
      <c r="P463"/>
    </row>
    <row r="464" spans="3:16" x14ac:dyDescent="0.2">
      <c r="C464" s="151"/>
      <c r="I464"/>
      <c r="P464"/>
    </row>
    <row r="465" spans="3:16" x14ac:dyDescent="0.2">
      <c r="C465" s="151"/>
      <c r="I465"/>
      <c r="P465"/>
    </row>
    <row r="466" spans="3:16" x14ac:dyDescent="0.2">
      <c r="C466" s="151"/>
      <c r="I466"/>
      <c r="P466"/>
    </row>
    <row r="467" spans="3:16" x14ac:dyDescent="0.2">
      <c r="C467" s="151"/>
      <c r="I467"/>
      <c r="P467"/>
    </row>
    <row r="468" spans="3:16" x14ac:dyDescent="0.2">
      <c r="C468" s="151"/>
      <c r="I468"/>
      <c r="P468"/>
    </row>
    <row r="469" spans="3:16" x14ac:dyDescent="0.2">
      <c r="C469" s="151"/>
      <c r="I469"/>
      <c r="P469"/>
    </row>
    <row r="470" spans="3:16" x14ac:dyDescent="0.2">
      <c r="C470" s="151"/>
      <c r="I470"/>
      <c r="P470"/>
    </row>
    <row r="471" spans="3:16" x14ac:dyDescent="0.2">
      <c r="C471" s="151"/>
      <c r="I471"/>
      <c r="P471"/>
    </row>
    <row r="472" spans="3:16" x14ac:dyDescent="0.2">
      <c r="C472" s="151"/>
      <c r="I472"/>
      <c r="P472"/>
    </row>
    <row r="473" spans="3:16" x14ac:dyDescent="0.2">
      <c r="C473" s="151"/>
      <c r="I473"/>
      <c r="P473"/>
    </row>
    <row r="474" spans="3:16" x14ac:dyDescent="0.2">
      <c r="C474" s="151"/>
      <c r="I474"/>
      <c r="P474"/>
    </row>
    <row r="475" spans="3:16" x14ac:dyDescent="0.2">
      <c r="C475" s="151"/>
      <c r="I475"/>
      <c r="P475"/>
    </row>
    <row r="476" spans="3:16" x14ac:dyDescent="0.2">
      <c r="C476" s="151"/>
      <c r="I476"/>
      <c r="P476"/>
    </row>
    <row r="477" spans="3:16" x14ac:dyDescent="0.2">
      <c r="C477" s="151"/>
      <c r="I477"/>
      <c r="P477"/>
    </row>
    <row r="478" spans="3:16" x14ac:dyDescent="0.2">
      <c r="C478" s="151"/>
      <c r="I478"/>
      <c r="P478"/>
    </row>
    <row r="479" spans="3:16" x14ac:dyDescent="0.2">
      <c r="C479" s="151"/>
      <c r="I479"/>
      <c r="P479"/>
    </row>
    <row r="480" spans="3:16" x14ac:dyDescent="0.2">
      <c r="C480" s="151"/>
      <c r="I480"/>
      <c r="P480"/>
    </row>
    <row r="481" spans="3:16" x14ac:dyDescent="0.2">
      <c r="C481" s="151"/>
      <c r="I481"/>
      <c r="P481"/>
    </row>
    <row r="482" spans="3:16" x14ac:dyDescent="0.2">
      <c r="C482" s="151"/>
      <c r="I482"/>
      <c r="P482"/>
    </row>
    <row r="483" spans="3:16" x14ac:dyDescent="0.2">
      <c r="C483" s="151"/>
      <c r="I483"/>
      <c r="P483"/>
    </row>
    <row r="484" spans="3:16" x14ac:dyDescent="0.2">
      <c r="C484" s="151"/>
      <c r="I484"/>
      <c r="P484"/>
    </row>
    <row r="485" spans="3:16" x14ac:dyDescent="0.2">
      <c r="C485" s="151"/>
      <c r="I485"/>
      <c r="P485"/>
    </row>
    <row r="486" spans="3:16" x14ac:dyDescent="0.2">
      <c r="C486" s="151"/>
      <c r="I486"/>
      <c r="P486"/>
    </row>
    <row r="487" spans="3:16" x14ac:dyDescent="0.2">
      <c r="C487" s="151"/>
      <c r="I487"/>
      <c r="P487"/>
    </row>
    <row r="488" spans="3:16" x14ac:dyDescent="0.2">
      <c r="C488" s="151"/>
      <c r="I488"/>
      <c r="P488"/>
    </row>
    <row r="489" spans="3:16" x14ac:dyDescent="0.2">
      <c r="C489" s="151"/>
      <c r="I489"/>
      <c r="P489"/>
    </row>
    <row r="490" spans="3:16" x14ac:dyDescent="0.2">
      <c r="C490" s="151"/>
      <c r="I490"/>
      <c r="P490"/>
    </row>
    <row r="491" spans="3:16" x14ac:dyDescent="0.2">
      <c r="C491" s="151"/>
      <c r="I491"/>
      <c r="P491"/>
    </row>
    <row r="492" spans="3:16" x14ac:dyDescent="0.2">
      <c r="C492" s="151"/>
      <c r="I492"/>
      <c r="P492"/>
    </row>
    <row r="493" spans="3:16" x14ac:dyDescent="0.2">
      <c r="C493" s="151"/>
      <c r="I493"/>
      <c r="P493"/>
    </row>
    <row r="494" spans="3:16" x14ac:dyDescent="0.2">
      <c r="C494" s="151"/>
      <c r="I494"/>
      <c r="P494"/>
    </row>
    <row r="495" spans="3:16" x14ac:dyDescent="0.2">
      <c r="C495" s="151"/>
      <c r="I495"/>
      <c r="P495"/>
    </row>
    <row r="496" spans="3:16" x14ac:dyDescent="0.2">
      <c r="C496" s="151"/>
      <c r="I496"/>
      <c r="P496"/>
    </row>
    <row r="497" spans="3:16" x14ac:dyDescent="0.2">
      <c r="C497" s="151"/>
      <c r="I497"/>
      <c r="P497"/>
    </row>
    <row r="498" spans="3:16" x14ac:dyDescent="0.2">
      <c r="C498" s="151"/>
      <c r="I498"/>
      <c r="P498"/>
    </row>
    <row r="499" spans="3:16" x14ac:dyDescent="0.2">
      <c r="C499" s="151"/>
      <c r="I499"/>
      <c r="P499"/>
    </row>
    <row r="500" spans="3:16" x14ac:dyDescent="0.2">
      <c r="C500" s="151"/>
      <c r="I500"/>
      <c r="P500"/>
    </row>
    <row r="501" spans="3:16" x14ac:dyDescent="0.2">
      <c r="C501" s="151"/>
      <c r="I501"/>
      <c r="P501"/>
    </row>
    <row r="502" spans="3:16" x14ac:dyDescent="0.2">
      <c r="C502" s="151"/>
      <c r="I502"/>
      <c r="P502"/>
    </row>
    <row r="503" spans="3:16" x14ac:dyDescent="0.2">
      <c r="C503" s="151"/>
      <c r="I503"/>
      <c r="P503"/>
    </row>
    <row r="504" spans="3:16" x14ac:dyDescent="0.2">
      <c r="C504" s="151"/>
      <c r="I504"/>
      <c r="P504"/>
    </row>
    <row r="505" spans="3:16" x14ac:dyDescent="0.2">
      <c r="C505" s="151"/>
      <c r="I505"/>
      <c r="P505"/>
    </row>
    <row r="506" spans="3:16" x14ac:dyDescent="0.2">
      <c r="C506" s="151"/>
      <c r="I506"/>
      <c r="P506"/>
    </row>
    <row r="507" spans="3:16" x14ac:dyDescent="0.2">
      <c r="C507" s="151"/>
      <c r="I507"/>
      <c r="P507"/>
    </row>
    <row r="508" spans="3:16" x14ac:dyDescent="0.2">
      <c r="C508" s="151"/>
      <c r="I508"/>
      <c r="P508"/>
    </row>
    <row r="509" spans="3:16" x14ac:dyDescent="0.2">
      <c r="C509" s="151"/>
      <c r="I509"/>
      <c r="P509"/>
    </row>
    <row r="510" spans="3:16" x14ac:dyDescent="0.2">
      <c r="C510" s="151"/>
      <c r="I510"/>
      <c r="P510"/>
    </row>
    <row r="511" spans="3:16" x14ac:dyDescent="0.2">
      <c r="C511" s="151"/>
      <c r="I511"/>
      <c r="P511"/>
    </row>
    <row r="512" spans="3:16" x14ac:dyDescent="0.2">
      <c r="C512" s="151"/>
      <c r="I512"/>
      <c r="P512"/>
    </row>
    <row r="513" spans="3:16" x14ac:dyDescent="0.2">
      <c r="C513" s="151"/>
      <c r="I513"/>
      <c r="P513"/>
    </row>
    <row r="514" spans="3:16" x14ac:dyDescent="0.2">
      <c r="C514" s="151"/>
      <c r="I514"/>
      <c r="P514"/>
    </row>
    <row r="515" spans="3:16" x14ac:dyDescent="0.2">
      <c r="C515" s="151"/>
      <c r="I515"/>
      <c r="P515"/>
    </row>
    <row r="516" spans="3:16" x14ac:dyDescent="0.2">
      <c r="C516" s="151"/>
      <c r="I516"/>
      <c r="P516"/>
    </row>
    <row r="517" spans="3:16" x14ac:dyDescent="0.2">
      <c r="C517" s="151"/>
      <c r="I517"/>
      <c r="P517"/>
    </row>
    <row r="518" spans="3:16" x14ac:dyDescent="0.2">
      <c r="C518" s="151"/>
      <c r="I518"/>
      <c r="P518"/>
    </row>
    <row r="519" spans="3:16" x14ac:dyDescent="0.2">
      <c r="C519" s="151"/>
      <c r="I519"/>
      <c r="P519"/>
    </row>
    <row r="520" spans="3:16" x14ac:dyDescent="0.2">
      <c r="C520" s="151"/>
      <c r="I520"/>
      <c r="P520"/>
    </row>
    <row r="521" spans="3:16" x14ac:dyDescent="0.2">
      <c r="C521" s="151"/>
      <c r="I521"/>
      <c r="P521"/>
    </row>
    <row r="522" spans="3:16" x14ac:dyDescent="0.2">
      <c r="C522" s="151"/>
      <c r="I522"/>
      <c r="P522"/>
    </row>
    <row r="523" spans="3:16" x14ac:dyDescent="0.2">
      <c r="C523" s="151"/>
      <c r="I523"/>
      <c r="P523"/>
    </row>
    <row r="524" spans="3:16" x14ac:dyDescent="0.2">
      <c r="C524" s="151"/>
      <c r="I524"/>
      <c r="P524"/>
    </row>
    <row r="525" spans="3:16" x14ac:dyDescent="0.2">
      <c r="C525" s="151"/>
      <c r="I525"/>
      <c r="P525"/>
    </row>
    <row r="526" spans="3:16" x14ac:dyDescent="0.2">
      <c r="C526" s="151"/>
      <c r="I526"/>
      <c r="P526"/>
    </row>
    <row r="527" spans="3:16" x14ac:dyDescent="0.2">
      <c r="C527" s="151"/>
      <c r="I527"/>
      <c r="P527"/>
    </row>
    <row r="528" spans="3:16" x14ac:dyDescent="0.2">
      <c r="C528" s="151"/>
      <c r="I528"/>
      <c r="P528"/>
    </row>
    <row r="529" spans="3:16" x14ac:dyDescent="0.2">
      <c r="C529" s="151"/>
      <c r="I529"/>
      <c r="P529"/>
    </row>
    <row r="530" spans="3:16" x14ac:dyDescent="0.2">
      <c r="C530" s="151"/>
      <c r="I530"/>
      <c r="P530"/>
    </row>
    <row r="531" spans="3:16" x14ac:dyDescent="0.2">
      <c r="C531" s="151"/>
      <c r="I531"/>
      <c r="P531"/>
    </row>
    <row r="532" spans="3:16" x14ac:dyDescent="0.2">
      <c r="C532" s="151"/>
      <c r="I532"/>
      <c r="P532"/>
    </row>
    <row r="533" spans="3:16" x14ac:dyDescent="0.2">
      <c r="C533" s="151"/>
      <c r="I533"/>
      <c r="P533"/>
    </row>
    <row r="534" spans="3:16" x14ac:dyDescent="0.2">
      <c r="C534" s="151"/>
      <c r="I534"/>
      <c r="P534"/>
    </row>
    <row r="535" spans="3:16" x14ac:dyDescent="0.2">
      <c r="C535" s="151"/>
      <c r="I535"/>
      <c r="P535"/>
    </row>
    <row r="536" spans="3:16" x14ac:dyDescent="0.2">
      <c r="C536" s="151"/>
      <c r="I536"/>
      <c r="P536"/>
    </row>
    <row r="537" spans="3:16" x14ac:dyDescent="0.2">
      <c r="C537" s="151"/>
      <c r="I537"/>
      <c r="P537"/>
    </row>
    <row r="538" spans="3:16" x14ac:dyDescent="0.2">
      <c r="C538" s="151"/>
      <c r="I538"/>
      <c r="P538"/>
    </row>
    <row r="539" spans="3:16" x14ac:dyDescent="0.2">
      <c r="C539" s="151"/>
      <c r="I539"/>
      <c r="P539"/>
    </row>
    <row r="540" spans="3:16" x14ac:dyDescent="0.2">
      <c r="C540" s="151"/>
      <c r="I540"/>
      <c r="P540"/>
    </row>
    <row r="541" spans="3:16" x14ac:dyDescent="0.2">
      <c r="C541" s="151"/>
      <c r="I541"/>
      <c r="P541"/>
    </row>
    <row r="542" spans="3:16" x14ac:dyDescent="0.2">
      <c r="C542" s="151"/>
      <c r="I542"/>
      <c r="P542"/>
    </row>
    <row r="543" spans="3:16" x14ac:dyDescent="0.2">
      <c r="C543" s="151"/>
      <c r="I543"/>
      <c r="P543"/>
    </row>
    <row r="544" spans="3:16" x14ac:dyDescent="0.2">
      <c r="C544" s="151"/>
      <c r="I544"/>
      <c r="P544"/>
    </row>
    <row r="545" spans="3:16" x14ac:dyDescent="0.2">
      <c r="C545" s="151"/>
      <c r="I545"/>
      <c r="P545"/>
    </row>
    <row r="546" spans="3:16" x14ac:dyDescent="0.2">
      <c r="C546" s="151"/>
      <c r="I546"/>
      <c r="P546"/>
    </row>
    <row r="547" spans="3:16" x14ac:dyDescent="0.2">
      <c r="C547" s="151"/>
      <c r="I547"/>
      <c r="P547"/>
    </row>
    <row r="548" spans="3:16" x14ac:dyDescent="0.2">
      <c r="C548" s="151"/>
      <c r="I548"/>
      <c r="P548"/>
    </row>
    <row r="549" spans="3:16" x14ac:dyDescent="0.2">
      <c r="C549" s="151"/>
      <c r="I549"/>
      <c r="P549"/>
    </row>
    <row r="550" spans="3:16" x14ac:dyDescent="0.2">
      <c r="C550" s="151"/>
      <c r="I550"/>
      <c r="P550"/>
    </row>
    <row r="551" spans="3:16" x14ac:dyDescent="0.2">
      <c r="C551" s="151"/>
      <c r="I551"/>
      <c r="P551"/>
    </row>
    <row r="552" spans="3:16" x14ac:dyDescent="0.2">
      <c r="C552" s="151"/>
      <c r="I552"/>
      <c r="P552"/>
    </row>
    <row r="553" spans="3:16" x14ac:dyDescent="0.2">
      <c r="C553" s="151"/>
      <c r="I553"/>
      <c r="P553"/>
    </row>
    <row r="554" spans="3:16" x14ac:dyDescent="0.2">
      <c r="C554" s="151"/>
      <c r="I554"/>
      <c r="P554"/>
    </row>
    <row r="555" spans="3:16" x14ac:dyDescent="0.2">
      <c r="C555" s="151"/>
      <c r="I555"/>
      <c r="P555"/>
    </row>
    <row r="556" spans="3:16" x14ac:dyDescent="0.2">
      <c r="C556" s="151"/>
      <c r="I556"/>
      <c r="P556"/>
    </row>
    <row r="557" spans="3:16" x14ac:dyDescent="0.2">
      <c r="C557" s="151"/>
      <c r="I557"/>
      <c r="P557"/>
    </row>
    <row r="558" spans="3:16" x14ac:dyDescent="0.2">
      <c r="C558" s="151"/>
      <c r="I558"/>
      <c r="P558"/>
    </row>
    <row r="559" spans="3:16" x14ac:dyDescent="0.2">
      <c r="C559" s="151"/>
      <c r="I559"/>
      <c r="P559"/>
    </row>
    <row r="560" spans="3:16" x14ac:dyDescent="0.2">
      <c r="C560" s="151"/>
      <c r="I560"/>
      <c r="P560"/>
    </row>
    <row r="561" spans="3:16" x14ac:dyDescent="0.2">
      <c r="C561" s="151"/>
      <c r="I561"/>
      <c r="P561"/>
    </row>
    <row r="562" spans="3:16" x14ac:dyDescent="0.2">
      <c r="C562" s="151"/>
      <c r="I562"/>
      <c r="P562"/>
    </row>
    <row r="563" spans="3:16" x14ac:dyDescent="0.2">
      <c r="C563" s="151"/>
      <c r="I563"/>
      <c r="P563"/>
    </row>
    <row r="564" spans="3:16" x14ac:dyDescent="0.2">
      <c r="C564" s="151"/>
      <c r="I564"/>
      <c r="P564"/>
    </row>
    <row r="565" spans="3:16" x14ac:dyDescent="0.2">
      <c r="C565" s="151"/>
      <c r="I565"/>
      <c r="P565"/>
    </row>
    <row r="566" spans="3:16" x14ac:dyDescent="0.2">
      <c r="C566" s="151"/>
      <c r="I566"/>
      <c r="P566"/>
    </row>
    <row r="567" spans="3:16" x14ac:dyDescent="0.2">
      <c r="C567" s="151"/>
      <c r="I567"/>
      <c r="P567"/>
    </row>
    <row r="568" spans="3:16" x14ac:dyDescent="0.2">
      <c r="C568" s="151"/>
      <c r="I568"/>
      <c r="P568"/>
    </row>
    <row r="569" spans="3:16" x14ac:dyDescent="0.2">
      <c r="C569" s="151"/>
      <c r="I569"/>
      <c r="P569"/>
    </row>
    <row r="570" spans="3:16" x14ac:dyDescent="0.2">
      <c r="C570" s="151"/>
      <c r="I570"/>
      <c r="P570"/>
    </row>
    <row r="571" spans="3:16" x14ac:dyDescent="0.2">
      <c r="C571" s="151"/>
      <c r="I571"/>
      <c r="P571"/>
    </row>
    <row r="572" spans="3:16" x14ac:dyDescent="0.2">
      <c r="C572" s="151"/>
      <c r="I572"/>
      <c r="P572"/>
    </row>
    <row r="573" spans="3:16" x14ac:dyDescent="0.2">
      <c r="C573" s="151"/>
      <c r="I573"/>
      <c r="P573"/>
    </row>
    <row r="574" spans="3:16" x14ac:dyDescent="0.2">
      <c r="C574" s="151"/>
      <c r="I574"/>
      <c r="P574"/>
    </row>
    <row r="575" spans="3:16" x14ac:dyDescent="0.2">
      <c r="C575" s="151"/>
      <c r="I575"/>
      <c r="P575"/>
    </row>
    <row r="576" spans="3:16" x14ac:dyDescent="0.2">
      <c r="C576" s="151"/>
      <c r="I576"/>
      <c r="P576"/>
    </row>
    <row r="577" spans="3:16" x14ac:dyDescent="0.2">
      <c r="C577" s="151"/>
      <c r="I577"/>
      <c r="P577"/>
    </row>
    <row r="578" spans="3:16" x14ac:dyDescent="0.2">
      <c r="C578" s="151"/>
      <c r="I578"/>
      <c r="P578"/>
    </row>
    <row r="579" spans="3:16" x14ac:dyDescent="0.2">
      <c r="C579" s="151"/>
      <c r="I579"/>
      <c r="P579"/>
    </row>
    <row r="580" spans="3:16" x14ac:dyDescent="0.2">
      <c r="C580" s="151"/>
      <c r="I580"/>
      <c r="P580"/>
    </row>
    <row r="581" spans="3:16" x14ac:dyDescent="0.2">
      <c r="C581" s="151"/>
      <c r="I581"/>
      <c r="P581"/>
    </row>
    <row r="582" spans="3:16" x14ac:dyDescent="0.2">
      <c r="C582" s="151"/>
      <c r="I582"/>
      <c r="P582"/>
    </row>
    <row r="583" spans="3:16" x14ac:dyDescent="0.2">
      <c r="C583" s="151"/>
      <c r="I583"/>
      <c r="P583"/>
    </row>
    <row r="584" spans="3:16" x14ac:dyDescent="0.2">
      <c r="C584" s="151"/>
      <c r="I584"/>
      <c r="P584"/>
    </row>
    <row r="585" spans="3:16" x14ac:dyDescent="0.2">
      <c r="C585" s="151"/>
      <c r="I585"/>
      <c r="P585"/>
    </row>
    <row r="586" spans="3:16" x14ac:dyDescent="0.2">
      <c r="C586" s="151"/>
      <c r="I586"/>
      <c r="P586"/>
    </row>
    <row r="587" spans="3:16" x14ac:dyDescent="0.2">
      <c r="C587" s="151"/>
      <c r="I587"/>
      <c r="P587"/>
    </row>
    <row r="588" spans="3:16" x14ac:dyDescent="0.2">
      <c r="C588" s="151"/>
      <c r="I588"/>
      <c r="P588"/>
    </row>
    <row r="589" spans="3:16" x14ac:dyDescent="0.2">
      <c r="C589" s="151"/>
      <c r="I589"/>
      <c r="P589"/>
    </row>
    <row r="590" spans="3:16" x14ac:dyDescent="0.2">
      <c r="C590" s="151"/>
      <c r="I590"/>
      <c r="P590"/>
    </row>
    <row r="591" spans="3:16" x14ac:dyDescent="0.2">
      <c r="C591" s="151"/>
      <c r="I591"/>
      <c r="P591"/>
    </row>
    <row r="592" spans="3:16" x14ac:dyDescent="0.2">
      <c r="C592" s="151"/>
      <c r="I592"/>
      <c r="P592"/>
    </row>
    <row r="593" spans="3:16" x14ac:dyDescent="0.2">
      <c r="C593" s="151"/>
      <c r="I593"/>
      <c r="P593"/>
    </row>
    <row r="594" spans="3:16" x14ac:dyDescent="0.2">
      <c r="C594" s="151"/>
      <c r="I594"/>
      <c r="P594"/>
    </row>
    <row r="595" spans="3:16" x14ac:dyDescent="0.2">
      <c r="C595" s="151"/>
      <c r="I595"/>
      <c r="P595"/>
    </row>
    <row r="596" spans="3:16" x14ac:dyDescent="0.2">
      <c r="C596" s="151"/>
      <c r="I596"/>
      <c r="P596"/>
    </row>
    <row r="597" spans="3:16" x14ac:dyDescent="0.2">
      <c r="C597" s="151"/>
      <c r="I597"/>
      <c r="P597"/>
    </row>
    <row r="598" spans="3:16" x14ac:dyDescent="0.2">
      <c r="C598" s="151"/>
      <c r="I598"/>
      <c r="P598"/>
    </row>
    <row r="599" spans="3:16" x14ac:dyDescent="0.2">
      <c r="C599" s="151"/>
      <c r="I599"/>
      <c r="P599"/>
    </row>
    <row r="600" spans="3:16" x14ac:dyDescent="0.2">
      <c r="C600" s="151"/>
      <c r="I600"/>
      <c r="P600"/>
    </row>
    <row r="601" spans="3:16" x14ac:dyDescent="0.2">
      <c r="C601" s="151"/>
      <c r="I601"/>
      <c r="P601"/>
    </row>
    <row r="602" spans="3:16" x14ac:dyDescent="0.2">
      <c r="C602" s="151"/>
      <c r="I602"/>
      <c r="P602"/>
    </row>
    <row r="603" spans="3:16" x14ac:dyDescent="0.2">
      <c r="C603" s="151"/>
      <c r="I603"/>
      <c r="P603"/>
    </row>
    <row r="604" spans="3:16" x14ac:dyDescent="0.2">
      <c r="C604" s="151"/>
      <c r="I604"/>
      <c r="P604"/>
    </row>
    <row r="605" spans="3:16" x14ac:dyDescent="0.2">
      <c r="C605" s="151"/>
      <c r="I605"/>
      <c r="P605"/>
    </row>
    <row r="606" spans="3:16" x14ac:dyDescent="0.2">
      <c r="C606" s="151"/>
      <c r="I606"/>
      <c r="P606"/>
    </row>
    <row r="607" spans="3:16" x14ac:dyDescent="0.2">
      <c r="C607" s="151"/>
      <c r="I607"/>
      <c r="P607"/>
    </row>
    <row r="608" spans="3:16" x14ac:dyDescent="0.2">
      <c r="C608" s="151"/>
      <c r="I608"/>
      <c r="P608"/>
    </row>
    <row r="609" spans="3:16" x14ac:dyDescent="0.2">
      <c r="C609" s="151"/>
      <c r="I609"/>
      <c r="P609"/>
    </row>
    <row r="610" spans="3:16" x14ac:dyDescent="0.2">
      <c r="C610" s="151"/>
      <c r="I610"/>
      <c r="P610"/>
    </row>
    <row r="611" spans="3:16" x14ac:dyDescent="0.2">
      <c r="C611" s="151"/>
      <c r="I611"/>
      <c r="P611"/>
    </row>
    <row r="612" spans="3:16" x14ac:dyDescent="0.2">
      <c r="C612" s="151"/>
      <c r="I612"/>
      <c r="P612"/>
    </row>
    <row r="613" spans="3:16" x14ac:dyDescent="0.2">
      <c r="C613" s="151"/>
      <c r="I613"/>
      <c r="P613"/>
    </row>
    <row r="614" spans="3:16" x14ac:dyDescent="0.2">
      <c r="C614" s="151"/>
      <c r="I614"/>
      <c r="P614"/>
    </row>
    <row r="615" spans="3:16" x14ac:dyDescent="0.2">
      <c r="C615" s="151"/>
      <c r="I615"/>
      <c r="P615"/>
    </row>
    <row r="616" spans="3:16" x14ac:dyDescent="0.2">
      <c r="C616" s="151"/>
      <c r="I616"/>
      <c r="P616"/>
    </row>
    <row r="617" spans="3:16" x14ac:dyDescent="0.2">
      <c r="C617" s="151"/>
      <c r="I617"/>
      <c r="P617"/>
    </row>
    <row r="618" spans="3:16" x14ac:dyDescent="0.2">
      <c r="C618" s="151"/>
      <c r="I618"/>
      <c r="P618"/>
    </row>
    <row r="619" spans="3:16" x14ac:dyDescent="0.2">
      <c r="C619" s="151"/>
      <c r="I619"/>
      <c r="P619"/>
    </row>
    <row r="620" spans="3:16" x14ac:dyDescent="0.2">
      <c r="C620" s="151"/>
      <c r="I620"/>
      <c r="P620"/>
    </row>
    <row r="621" spans="3:16" x14ac:dyDescent="0.2">
      <c r="C621" s="151"/>
      <c r="I621"/>
      <c r="P621"/>
    </row>
    <row r="622" spans="3:16" x14ac:dyDescent="0.2">
      <c r="C622" s="151"/>
      <c r="I622"/>
      <c r="P622"/>
    </row>
    <row r="623" spans="3:16" x14ac:dyDescent="0.2">
      <c r="C623" s="151"/>
      <c r="I623"/>
      <c r="P623"/>
    </row>
    <row r="624" spans="3:16" x14ac:dyDescent="0.2">
      <c r="C624" s="151"/>
      <c r="I624"/>
      <c r="P624"/>
    </row>
    <row r="625" spans="3:16" x14ac:dyDescent="0.2">
      <c r="C625" s="151"/>
      <c r="I625"/>
      <c r="P625"/>
    </row>
    <row r="626" spans="3:16" x14ac:dyDescent="0.2">
      <c r="C626" s="151"/>
      <c r="I626"/>
      <c r="P626"/>
    </row>
    <row r="627" spans="3:16" x14ac:dyDescent="0.2">
      <c r="C627" s="151"/>
      <c r="I627"/>
      <c r="P627"/>
    </row>
    <row r="628" spans="3:16" x14ac:dyDescent="0.2">
      <c r="C628" s="151"/>
      <c r="I628"/>
      <c r="P628"/>
    </row>
    <row r="629" spans="3:16" x14ac:dyDescent="0.2">
      <c r="C629" s="151"/>
      <c r="I629"/>
      <c r="P629"/>
    </row>
    <row r="630" spans="3:16" x14ac:dyDescent="0.2">
      <c r="C630" s="151"/>
      <c r="I630"/>
      <c r="P630"/>
    </row>
    <row r="631" spans="3:16" x14ac:dyDescent="0.2">
      <c r="C631" s="151"/>
      <c r="I631"/>
      <c r="P631"/>
    </row>
    <row r="632" spans="3:16" x14ac:dyDescent="0.2">
      <c r="C632" s="151"/>
      <c r="I632"/>
      <c r="P632"/>
    </row>
    <row r="633" spans="3:16" x14ac:dyDescent="0.2">
      <c r="C633" s="151"/>
      <c r="I633"/>
      <c r="P633"/>
    </row>
    <row r="634" spans="3:16" x14ac:dyDescent="0.2">
      <c r="C634" s="151"/>
      <c r="I634"/>
      <c r="P634"/>
    </row>
    <row r="635" spans="3:16" x14ac:dyDescent="0.2">
      <c r="C635" s="151"/>
      <c r="I635"/>
      <c r="P635"/>
    </row>
    <row r="636" spans="3:16" x14ac:dyDescent="0.2">
      <c r="C636" s="151"/>
      <c r="I636"/>
      <c r="P636"/>
    </row>
    <row r="637" spans="3:16" x14ac:dyDescent="0.2">
      <c r="C637" s="151"/>
      <c r="I637"/>
      <c r="P637"/>
    </row>
    <row r="638" spans="3:16" x14ac:dyDescent="0.2">
      <c r="C638" s="151"/>
      <c r="I638"/>
      <c r="P638"/>
    </row>
    <row r="639" spans="3:16" x14ac:dyDescent="0.2">
      <c r="C639" s="151"/>
      <c r="I639"/>
      <c r="P639"/>
    </row>
    <row r="640" spans="3:16" x14ac:dyDescent="0.2">
      <c r="C640" s="151"/>
      <c r="I640"/>
      <c r="P640"/>
    </row>
    <row r="641" spans="3:16" x14ac:dyDescent="0.2">
      <c r="C641" s="151"/>
      <c r="I641"/>
      <c r="P641"/>
    </row>
    <row r="642" spans="3:16" x14ac:dyDescent="0.2">
      <c r="C642" s="151"/>
      <c r="I642"/>
      <c r="P642"/>
    </row>
    <row r="643" spans="3:16" x14ac:dyDescent="0.2">
      <c r="C643" s="151"/>
      <c r="I643"/>
      <c r="P643"/>
    </row>
    <row r="644" spans="3:16" x14ac:dyDescent="0.2">
      <c r="C644" s="151"/>
      <c r="I644"/>
      <c r="P644"/>
    </row>
    <row r="645" spans="3:16" x14ac:dyDescent="0.2">
      <c r="C645" s="151"/>
      <c r="I645"/>
      <c r="P645"/>
    </row>
    <row r="646" spans="3:16" x14ac:dyDescent="0.2">
      <c r="C646" s="151"/>
      <c r="I646"/>
      <c r="P646"/>
    </row>
    <row r="647" spans="3:16" x14ac:dyDescent="0.2">
      <c r="C647" s="151"/>
      <c r="I647"/>
      <c r="P647"/>
    </row>
    <row r="648" spans="3:16" x14ac:dyDescent="0.2">
      <c r="C648" s="151"/>
      <c r="I648"/>
      <c r="P648"/>
    </row>
    <row r="649" spans="3:16" x14ac:dyDescent="0.2">
      <c r="C649" s="151"/>
      <c r="I649"/>
      <c r="P649"/>
    </row>
    <row r="650" spans="3:16" x14ac:dyDescent="0.2">
      <c r="C650" s="151"/>
      <c r="I650"/>
      <c r="P650"/>
    </row>
    <row r="651" spans="3:16" x14ac:dyDescent="0.2">
      <c r="C651" s="151"/>
      <c r="I651"/>
      <c r="P651"/>
    </row>
    <row r="652" spans="3:16" x14ac:dyDescent="0.2">
      <c r="C652" s="151"/>
      <c r="I652"/>
      <c r="P652"/>
    </row>
    <row r="653" spans="3:16" x14ac:dyDescent="0.2">
      <c r="C653" s="151"/>
      <c r="I653"/>
      <c r="P653"/>
    </row>
    <row r="654" spans="3:16" x14ac:dyDescent="0.2">
      <c r="C654" s="151"/>
      <c r="I654"/>
      <c r="P654"/>
    </row>
    <row r="655" spans="3:16" x14ac:dyDescent="0.2">
      <c r="C655" s="151"/>
      <c r="I655"/>
      <c r="P655"/>
    </row>
    <row r="656" spans="3:16" x14ac:dyDescent="0.2">
      <c r="C656" s="151"/>
      <c r="I656"/>
      <c r="P656"/>
    </row>
    <row r="657" spans="3:16" x14ac:dyDescent="0.2">
      <c r="C657" s="151"/>
      <c r="I657"/>
      <c r="P657"/>
    </row>
    <row r="658" spans="3:16" x14ac:dyDescent="0.2">
      <c r="C658" s="151"/>
      <c r="I658"/>
      <c r="P658"/>
    </row>
    <row r="659" spans="3:16" x14ac:dyDescent="0.2">
      <c r="C659" s="151"/>
      <c r="I659"/>
      <c r="P659"/>
    </row>
    <row r="660" spans="3:16" x14ac:dyDescent="0.2">
      <c r="C660" s="151"/>
      <c r="I660"/>
      <c r="P660"/>
    </row>
    <row r="661" spans="3:16" x14ac:dyDescent="0.2">
      <c r="C661" s="151"/>
      <c r="I661"/>
      <c r="P661"/>
    </row>
    <row r="662" spans="3:16" x14ac:dyDescent="0.2">
      <c r="C662" s="151"/>
      <c r="I662"/>
      <c r="P662"/>
    </row>
    <row r="663" spans="3:16" x14ac:dyDescent="0.2">
      <c r="C663" s="151"/>
      <c r="I663"/>
      <c r="P663"/>
    </row>
    <row r="664" spans="3:16" x14ac:dyDescent="0.2">
      <c r="C664" s="151"/>
      <c r="I664"/>
      <c r="P664"/>
    </row>
    <row r="665" spans="3:16" x14ac:dyDescent="0.2">
      <c r="C665" s="151"/>
      <c r="I665"/>
      <c r="P665"/>
    </row>
    <row r="666" spans="3:16" x14ac:dyDescent="0.2">
      <c r="C666" s="151"/>
      <c r="I666"/>
      <c r="P666"/>
    </row>
    <row r="667" spans="3:16" x14ac:dyDescent="0.2">
      <c r="C667" s="151"/>
      <c r="I667"/>
      <c r="P667"/>
    </row>
    <row r="668" spans="3:16" x14ac:dyDescent="0.2">
      <c r="C668" s="151"/>
      <c r="I668"/>
      <c r="P668"/>
    </row>
    <row r="669" spans="3:16" x14ac:dyDescent="0.2">
      <c r="C669" s="151"/>
      <c r="I669"/>
      <c r="P669"/>
    </row>
    <row r="670" spans="3:16" x14ac:dyDescent="0.2">
      <c r="C670" s="151"/>
      <c r="I670"/>
      <c r="P670"/>
    </row>
    <row r="671" spans="3:16" x14ac:dyDescent="0.2">
      <c r="C671" s="151"/>
      <c r="I671"/>
      <c r="P671"/>
    </row>
    <row r="672" spans="3:16" x14ac:dyDescent="0.2">
      <c r="C672" s="151"/>
      <c r="I672"/>
      <c r="P672"/>
    </row>
    <row r="673" spans="3:16" x14ac:dyDescent="0.2">
      <c r="C673" s="151"/>
      <c r="I673"/>
      <c r="P673"/>
    </row>
    <row r="674" spans="3:16" x14ac:dyDescent="0.2">
      <c r="C674" s="151"/>
      <c r="I674"/>
      <c r="P674"/>
    </row>
    <row r="675" spans="3:16" x14ac:dyDescent="0.2">
      <c r="C675" s="151"/>
      <c r="I675"/>
      <c r="P675"/>
    </row>
    <row r="676" spans="3:16" x14ac:dyDescent="0.2">
      <c r="C676" s="151"/>
      <c r="I676"/>
      <c r="P676"/>
    </row>
    <row r="677" spans="3:16" x14ac:dyDescent="0.2">
      <c r="C677" s="151"/>
      <c r="I677"/>
      <c r="P677"/>
    </row>
    <row r="678" spans="3:16" x14ac:dyDescent="0.2">
      <c r="C678" s="151"/>
      <c r="I678"/>
      <c r="P678"/>
    </row>
    <row r="679" spans="3:16" x14ac:dyDescent="0.2">
      <c r="C679" s="151"/>
      <c r="I679"/>
      <c r="P679"/>
    </row>
    <row r="680" spans="3:16" x14ac:dyDescent="0.2">
      <c r="C680" s="151"/>
      <c r="I680"/>
      <c r="P680"/>
    </row>
    <row r="681" spans="3:16" x14ac:dyDescent="0.2">
      <c r="C681" s="151"/>
      <c r="I681"/>
      <c r="P681"/>
    </row>
    <row r="682" spans="3:16" x14ac:dyDescent="0.2">
      <c r="C682" s="151"/>
      <c r="I682"/>
      <c r="P682"/>
    </row>
    <row r="683" spans="3:16" x14ac:dyDescent="0.2">
      <c r="C683" s="151"/>
      <c r="I683"/>
      <c r="P683"/>
    </row>
    <row r="684" spans="3:16" x14ac:dyDescent="0.2">
      <c r="C684" s="151"/>
      <c r="I684"/>
      <c r="P684"/>
    </row>
    <row r="685" spans="3:16" x14ac:dyDescent="0.2">
      <c r="C685" s="151"/>
      <c r="I685"/>
      <c r="P685"/>
    </row>
    <row r="686" spans="3:16" x14ac:dyDescent="0.2">
      <c r="C686" s="151"/>
      <c r="I686"/>
      <c r="P686"/>
    </row>
    <row r="687" spans="3:16" x14ac:dyDescent="0.2">
      <c r="C687" s="151"/>
      <c r="I687"/>
      <c r="P687"/>
    </row>
    <row r="688" spans="3:16" x14ac:dyDescent="0.2">
      <c r="C688" s="151"/>
      <c r="I688"/>
      <c r="P688"/>
    </row>
    <row r="689" spans="3:16" x14ac:dyDescent="0.2">
      <c r="C689" s="151"/>
      <c r="I689"/>
      <c r="P689"/>
    </row>
    <row r="690" spans="3:16" x14ac:dyDescent="0.2">
      <c r="C690" s="151"/>
      <c r="I690"/>
      <c r="P690"/>
    </row>
    <row r="691" spans="3:16" x14ac:dyDescent="0.2">
      <c r="C691" s="151"/>
      <c r="I691"/>
      <c r="P691"/>
    </row>
    <row r="692" spans="3:16" x14ac:dyDescent="0.2">
      <c r="C692" s="151"/>
      <c r="I692"/>
      <c r="P692"/>
    </row>
    <row r="693" spans="3:16" x14ac:dyDescent="0.2">
      <c r="C693" s="151"/>
      <c r="I693"/>
      <c r="P693"/>
    </row>
    <row r="694" spans="3:16" x14ac:dyDescent="0.2">
      <c r="C694" s="151"/>
      <c r="I694"/>
      <c r="P694"/>
    </row>
    <row r="695" spans="3:16" x14ac:dyDescent="0.2">
      <c r="C695" s="151"/>
      <c r="I695"/>
      <c r="P695"/>
    </row>
    <row r="696" spans="3:16" x14ac:dyDescent="0.2">
      <c r="C696" s="151"/>
      <c r="I696"/>
      <c r="P696"/>
    </row>
    <row r="697" spans="3:16" x14ac:dyDescent="0.2">
      <c r="C697" s="151"/>
      <c r="I697"/>
      <c r="P697"/>
    </row>
    <row r="698" spans="3:16" x14ac:dyDescent="0.2">
      <c r="C698" s="151"/>
      <c r="I698"/>
      <c r="P698"/>
    </row>
    <row r="699" spans="3:16" x14ac:dyDescent="0.2">
      <c r="C699" s="151"/>
      <c r="I699"/>
      <c r="P699"/>
    </row>
    <row r="700" spans="3:16" x14ac:dyDescent="0.2">
      <c r="C700" s="151"/>
      <c r="I700"/>
      <c r="P700"/>
    </row>
    <row r="701" spans="3:16" x14ac:dyDescent="0.2">
      <c r="C701" s="151"/>
      <c r="I701"/>
      <c r="P701"/>
    </row>
    <row r="702" spans="3:16" x14ac:dyDescent="0.2">
      <c r="C702" s="151"/>
      <c r="I702"/>
      <c r="P702"/>
    </row>
    <row r="703" spans="3:16" x14ac:dyDescent="0.2">
      <c r="C703" s="151"/>
      <c r="I703"/>
      <c r="P703"/>
    </row>
    <row r="704" spans="3:16" x14ac:dyDescent="0.2">
      <c r="C704" s="151"/>
      <c r="I704"/>
      <c r="P704"/>
    </row>
    <row r="705" spans="3:16" x14ac:dyDescent="0.2">
      <c r="C705" s="151"/>
      <c r="I705"/>
      <c r="P705"/>
    </row>
    <row r="706" spans="3:16" x14ac:dyDescent="0.2">
      <c r="C706" s="151"/>
      <c r="I706"/>
      <c r="P706"/>
    </row>
    <row r="707" spans="3:16" x14ac:dyDescent="0.2">
      <c r="C707" s="151"/>
      <c r="I707"/>
      <c r="P707"/>
    </row>
    <row r="708" spans="3:16" x14ac:dyDescent="0.2">
      <c r="C708" s="151"/>
      <c r="I708"/>
      <c r="P708"/>
    </row>
    <row r="709" spans="3:16" x14ac:dyDescent="0.2">
      <c r="C709" s="151"/>
      <c r="I709"/>
      <c r="P709"/>
    </row>
    <row r="710" spans="3:16" x14ac:dyDescent="0.2">
      <c r="C710" s="151"/>
      <c r="I710"/>
      <c r="P710"/>
    </row>
    <row r="711" spans="3:16" x14ac:dyDescent="0.2">
      <c r="C711" s="151"/>
      <c r="I711"/>
      <c r="P711"/>
    </row>
    <row r="712" spans="3:16" x14ac:dyDescent="0.2">
      <c r="C712" s="151"/>
      <c r="I712"/>
      <c r="P712"/>
    </row>
    <row r="713" spans="3:16" x14ac:dyDescent="0.2">
      <c r="C713" s="151"/>
      <c r="I713"/>
      <c r="P713"/>
    </row>
    <row r="714" spans="3:16" x14ac:dyDescent="0.2">
      <c r="C714" s="151"/>
      <c r="I714"/>
      <c r="P714"/>
    </row>
    <row r="715" spans="3:16" x14ac:dyDescent="0.2">
      <c r="C715" s="151"/>
      <c r="I715"/>
      <c r="P715"/>
    </row>
    <row r="716" spans="3:16" x14ac:dyDescent="0.2">
      <c r="C716" s="151"/>
      <c r="I716"/>
      <c r="P716"/>
    </row>
    <row r="717" spans="3:16" x14ac:dyDescent="0.2">
      <c r="C717" s="151"/>
      <c r="I717"/>
      <c r="P717"/>
    </row>
    <row r="718" spans="3:16" x14ac:dyDescent="0.2">
      <c r="C718" s="151"/>
      <c r="I718"/>
      <c r="P718"/>
    </row>
    <row r="719" spans="3:16" x14ac:dyDescent="0.2">
      <c r="C719" s="151"/>
      <c r="I719"/>
      <c r="P719"/>
    </row>
    <row r="720" spans="3:16" x14ac:dyDescent="0.2">
      <c r="C720" s="151"/>
      <c r="I720"/>
      <c r="P720"/>
    </row>
    <row r="721" spans="3:16" x14ac:dyDescent="0.2">
      <c r="C721" s="151"/>
      <c r="I721"/>
      <c r="P721"/>
    </row>
    <row r="722" spans="3:16" x14ac:dyDescent="0.2">
      <c r="C722" s="151"/>
      <c r="I722"/>
      <c r="P722"/>
    </row>
    <row r="723" spans="3:16" x14ac:dyDescent="0.2">
      <c r="C723" s="151"/>
      <c r="I723"/>
      <c r="P723"/>
    </row>
    <row r="724" spans="3:16" x14ac:dyDescent="0.2">
      <c r="C724" s="151"/>
      <c r="I724"/>
      <c r="P724"/>
    </row>
    <row r="725" spans="3:16" x14ac:dyDescent="0.2">
      <c r="C725" s="151"/>
      <c r="I725"/>
      <c r="P725"/>
    </row>
    <row r="726" spans="3:16" x14ac:dyDescent="0.2">
      <c r="C726" s="151"/>
      <c r="I726"/>
      <c r="P726"/>
    </row>
    <row r="727" spans="3:16" x14ac:dyDescent="0.2">
      <c r="C727" s="151"/>
      <c r="I727"/>
      <c r="P727"/>
    </row>
    <row r="728" spans="3:16" x14ac:dyDescent="0.2">
      <c r="C728" s="151"/>
      <c r="I728"/>
      <c r="P728"/>
    </row>
    <row r="729" spans="3:16" x14ac:dyDescent="0.2">
      <c r="C729" s="151"/>
      <c r="I729"/>
      <c r="P729"/>
    </row>
    <row r="730" spans="3:16" x14ac:dyDescent="0.2">
      <c r="C730" s="151"/>
      <c r="I730"/>
      <c r="P730"/>
    </row>
    <row r="731" spans="3:16" x14ac:dyDescent="0.2">
      <c r="C731" s="151"/>
      <c r="I731"/>
      <c r="P731"/>
    </row>
    <row r="732" spans="3:16" x14ac:dyDescent="0.2">
      <c r="C732" s="151"/>
      <c r="I732"/>
      <c r="P732"/>
    </row>
    <row r="733" spans="3:16" x14ac:dyDescent="0.2">
      <c r="C733" s="151"/>
      <c r="I733"/>
      <c r="P733"/>
    </row>
    <row r="734" spans="3:16" x14ac:dyDescent="0.2">
      <c r="C734" s="151"/>
      <c r="I734"/>
      <c r="P734"/>
    </row>
    <row r="735" spans="3:16" x14ac:dyDescent="0.2">
      <c r="C735" s="151"/>
      <c r="I735"/>
      <c r="P735"/>
    </row>
    <row r="736" spans="3:16" x14ac:dyDescent="0.2">
      <c r="C736" s="151"/>
      <c r="I736"/>
      <c r="P736"/>
    </row>
    <row r="737" spans="3:16" x14ac:dyDescent="0.2">
      <c r="C737" s="151"/>
      <c r="I737"/>
      <c r="P737"/>
    </row>
    <row r="738" spans="3:16" x14ac:dyDescent="0.2">
      <c r="C738" s="151"/>
      <c r="I738"/>
      <c r="P738"/>
    </row>
    <row r="739" spans="3:16" x14ac:dyDescent="0.2">
      <c r="C739" s="151"/>
      <c r="I739"/>
      <c r="P739"/>
    </row>
    <row r="740" spans="3:16" x14ac:dyDescent="0.2">
      <c r="C740" s="151"/>
      <c r="I740"/>
      <c r="P740"/>
    </row>
    <row r="741" spans="3:16" x14ac:dyDescent="0.2">
      <c r="C741" s="151"/>
      <c r="I741"/>
      <c r="P741"/>
    </row>
    <row r="742" spans="3:16" x14ac:dyDescent="0.2">
      <c r="C742" s="151"/>
      <c r="I742"/>
      <c r="P742"/>
    </row>
    <row r="743" spans="3:16" x14ac:dyDescent="0.2">
      <c r="C743" s="151"/>
      <c r="I743"/>
      <c r="P743"/>
    </row>
    <row r="744" spans="3:16" x14ac:dyDescent="0.2">
      <c r="C744" s="151"/>
      <c r="I744"/>
      <c r="P744"/>
    </row>
    <row r="745" spans="3:16" x14ac:dyDescent="0.2">
      <c r="C745" s="151"/>
      <c r="I745"/>
      <c r="P745"/>
    </row>
    <row r="746" spans="3:16" x14ac:dyDescent="0.2">
      <c r="C746" s="151"/>
      <c r="I746"/>
      <c r="P746"/>
    </row>
    <row r="747" spans="3:16" x14ac:dyDescent="0.2">
      <c r="C747" s="151"/>
      <c r="I747"/>
      <c r="P747"/>
    </row>
    <row r="748" spans="3:16" x14ac:dyDescent="0.2">
      <c r="C748" s="151"/>
      <c r="I748"/>
      <c r="P748"/>
    </row>
    <row r="749" spans="3:16" x14ac:dyDescent="0.2">
      <c r="C749" s="151"/>
      <c r="I749"/>
      <c r="P749"/>
    </row>
    <row r="750" spans="3:16" x14ac:dyDescent="0.2">
      <c r="C750" s="151"/>
      <c r="I750"/>
      <c r="P750"/>
    </row>
    <row r="751" spans="3:16" x14ac:dyDescent="0.2">
      <c r="C751" s="151"/>
      <c r="I751"/>
      <c r="P751"/>
    </row>
    <row r="752" spans="3:16" x14ac:dyDescent="0.2">
      <c r="C752" s="151"/>
      <c r="I752"/>
      <c r="P752"/>
    </row>
    <row r="753" spans="3:16" x14ac:dyDescent="0.2">
      <c r="C753" s="151"/>
      <c r="I753"/>
      <c r="P753"/>
    </row>
    <row r="754" spans="3:16" x14ac:dyDescent="0.2">
      <c r="C754" s="151"/>
      <c r="I754"/>
      <c r="P754"/>
    </row>
    <row r="755" spans="3:16" x14ac:dyDescent="0.2">
      <c r="C755" s="151"/>
      <c r="I755"/>
      <c r="P755"/>
    </row>
    <row r="756" spans="3:16" x14ac:dyDescent="0.2">
      <c r="C756" s="151"/>
      <c r="I756"/>
      <c r="P756"/>
    </row>
    <row r="757" spans="3:16" x14ac:dyDescent="0.2">
      <c r="C757" s="151"/>
      <c r="I757"/>
      <c r="P757"/>
    </row>
    <row r="758" spans="3:16" x14ac:dyDescent="0.2">
      <c r="C758" s="151"/>
      <c r="I758"/>
      <c r="P758"/>
    </row>
    <row r="759" spans="3:16" x14ac:dyDescent="0.2">
      <c r="C759" s="151"/>
      <c r="I759"/>
      <c r="P759"/>
    </row>
    <row r="760" spans="3:16" x14ac:dyDescent="0.2">
      <c r="C760" s="151"/>
      <c r="I760"/>
      <c r="P760"/>
    </row>
    <row r="761" spans="3:16" x14ac:dyDescent="0.2">
      <c r="C761" s="151"/>
      <c r="I761"/>
      <c r="P761"/>
    </row>
    <row r="762" spans="3:16" x14ac:dyDescent="0.2">
      <c r="C762" s="151"/>
      <c r="I762"/>
      <c r="P762"/>
    </row>
    <row r="763" spans="3:16" x14ac:dyDescent="0.2">
      <c r="C763" s="151"/>
      <c r="I763"/>
      <c r="P763"/>
    </row>
    <row r="764" spans="3:16" x14ac:dyDescent="0.2">
      <c r="C764" s="151"/>
      <c r="I764"/>
      <c r="P764"/>
    </row>
    <row r="765" spans="3:16" x14ac:dyDescent="0.2">
      <c r="C765" s="151"/>
      <c r="I765"/>
      <c r="P765"/>
    </row>
    <row r="766" spans="3:16" x14ac:dyDescent="0.2">
      <c r="C766" s="151"/>
      <c r="I766"/>
      <c r="P766"/>
    </row>
    <row r="767" spans="3:16" x14ac:dyDescent="0.2">
      <c r="C767" s="151"/>
      <c r="I767"/>
      <c r="P767"/>
    </row>
    <row r="768" spans="3:16" x14ac:dyDescent="0.2">
      <c r="C768" s="151"/>
      <c r="I768"/>
      <c r="P768"/>
    </row>
    <row r="769" spans="3:16" x14ac:dyDescent="0.2">
      <c r="C769" s="151"/>
      <c r="I769"/>
      <c r="P769"/>
    </row>
    <row r="770" spans="3:16" x14ac:dyDescent="0.2">
      <c r="C770" s="151"/>
      <c r="I770"/>
      <c r="P770"/>
    </row>
    <row r="771" spans="3:16" x14ac:dyDescent="0.2">
      <c r="C771" s="151"/>
      <c r="I771"/>
      <c r="P771"/>
    </row>
    <row r="772" spans="3:16" x14ac:dyDescent="0.2">
      <c r="C772" s="151"/>
      <c r="I772"/>
      <c r="P772"/>
    </row>
    <row r="773" spans="3:16" x14ac:dyDescent="0.2">
      <c r="C773" s="151"/>
      <c r="I773"/>
      <c r="P773"/>
    </row>
    <row r="774" spans="3:16" x14ac:dyDescent="0.2">
      <c r="C774" s="151"/>
      <c r="I774"/>
      <c r="P774"/>
    </row>
    <row r="775" spans="3:16" x14ac:dyDescent="0.2">
      <c r="C775" s="151"/>
      <c r="I775"/>
      <c r="P775"/>
    </row>
    <row r="776" spans="3:16" x14ac:dyDescent="0.2">
      <c r="C776" s="151"/>
      <c r="I776"/>
      <c r="P776"/>
    </row>
    <row r="777" spans="3:16" x14ac:dyDescent="0.2">
      <c r="C777" s="151"/>
      <c r="I777"/>
      <c r="P777"/>
    </row>
    <row r="778" spans="3:16" x14ac:dyDescent="0.2">
      <c r="C778" s="151"/>
      <c r="I778"/>
      <c r="P778"/>
    </row>
    <row r="779" spans="3:16" x14ac:dyDescent="0.2">
      <c r="C779" s="151"/>
      <c r="I779"/>
      <c r="P779"/>
    </row>
    <row r="780" spans="3:16" x14ac:dyDescent="0.2">
      <c r="C780" s="151"/>
      <c r="I780"/>
      <c r="P780"/>
    </row>
    <row r="781" spans="3:16" x14ac:dyDescent="0.2">
      <c r="C781" s="151"/>
      <c r="I781"/>
      <c r="P781"/>
    </row>
    <row r="782" spans="3:16" x14ac:dyDescent="0.2">
      <c r="C782" s="151"/>
      <c r="I782"/>
      <c r="P782"/>
    </row>
    <row r="783" spans="3:16" x14ac:dyDescent="0.2">
      <c r="C783" s="151"/>
      <c r="I783"/>
      <c r="P783"/>
    </row>
    <row r="784" spans="3:16" x14ac:dyDescent="0.2">
      <c r="C784" s="151"/>
      <c r="I784"/>
      <c r="P784"/>
    </row>
    <row r="785" spans="3:16" x14ac:dyDescent="0.2">
      <c r="C785" s="151"/>
      <c r="I785"/>
      <c r="P785"/>
    </row>
    <row r="786" spans="3:16" x14ac:dyDescent="0.2">
      <c r="C786" s="151"/>
      <c r="I786"/>
      <c r="P786"/>
    </row>
    <row r="787" spans="3:16" x14ac:dyDescent="0.2">
      <c r="C787" s="151"/>
      <c r="I787"/>
      <c r="P787"/>
    </row>
    <row r="788" spans="3:16" x14ac:dyDescent="0.2">
      <c r="C788" s="151"/>
      <c r="I788"/>
      <c r="P788"/>
    </row>
    <row r="789" spans="3:16" x14ac:dyDescent="0.2">
      <c r="C789" s="151"/>
      <c r="I789"/>
      <c r="P789"/>
    </row>
    <row r="790" spans="3:16" x14ac:dyDescent="0.2">
      <c r="C790" s="151"/>
      <c r="I790"/>
      <c r="P790"/>
    </row>
    <row r="791" spans="3:16" x14ac:dyDescent="0.2">
      <c r="C791" s="151"/>
      <c r="I791"/>
      <c r="P791"/>
    </row>
    <row r="792" spans="3:16" x14ac:dyDescent="0.2">
      <c r="C792" s="151"/>
      <c r="I792"/>
      <c r="P792"/>
    </row>
    <row r="793" spans="3:16" x14ac:dyDescent="0.2">
      <c r="C793" s="151"/>
      <c r="I793"/>
      <c r="P793"/>
    </row>
    <row r="794" spans="3:16" x14ac:dyDescent="0.2">
      <c r="C794" s="151"/>
      <c r="I794"/>
      <c r="P794"/>
    </row>
    <row r="795" spans="3:16" x14ac:dyDescent="0.2">
      <c r="C795" s="151"/>
      <c r="I795"/>
      <c r="P795"/>
    </row>
    <row r="796" spans="3:16" x14ac:dyDescent="0.2">
      <c r="C796" s="151"/>
      <c r="I796"/>
      <c r="P796"/>
    </row>
    <row r="797" spans="3:16" x14ac:dyDescent="0.2">
      <c r="C797" s="151"/>
      <c r="I797"/>
      <c r="P797"/>
    </row>
    <row r="798" spans="3:16" x14ac:dyDescent="0.2">
      <c r="C798" s="151"/>
      <c r="I798"/>
      <c r="P798"/>
    </row>
    <row r="799" spans="3:16" x14ac:dyDescent="0.2">
      <c r="C799" s="151"/>
      <c r="I799"/>
      <c r="P799"/>
    </row>
    <row r="800" spans="3:16" x14ac:dyDescent="0.2">
      <c r="C800" s="151"/>
      <c r="I800"/>
      <c r="P800"/>
    </row>
    <row r="801" spans="3:16" x14ac:dyDescent="0.2">
      <c r="C801" s="151"/>
      <c r="I801"/>
      <c r="P801"/>
    </row>
    <row r="802" spans="3:16" x14ac:dyDescent="0.2">
      <c r="C802" s="151"/>
      <c r="I802"/>
      <c r="P802"/>
    </row>
    <row r="803" spans="3:16" x14ac:dyDescent="0.2">
      <c r="C803" s="151"/>
      <c r="I803"/>
      <c r="P803"/>
    </row>
    <row r="804" spans="3:16" x14ac:dyDescent="0.2">
      <c r="C804" s="151"/>
      <c r="I804"/>
      <c r="P804"/>
    </row>
    <row r="805" spans="3:16" x14ac:dyDescent="0.2">
      <c r="C805" s="151"/>
      <c r="I805"/>
      <c r="P805"/>
    </row>
    <row r="806" spans="3:16" x14ac:dyDescent="0.2">
      <c r="C806" s="151"/>
      <c r="I806"/>
      <c r="P806"/>
    </row>
    <row r="807" spans="3:16" x14ac:dyDescent="0.2">
      <c r="C807" s="151"/>
      <c r="I807"/>
      <c r="P807"/>
    </row>
    <row r="808" spans="3:16" x14ac:dyDescent="0.2">
      <c r="C808" s="151"/>
      <c r="I808"/>
      <c r="P808"/>
    </row>
    <row r="809" spans="3:16" x14ac:dyDescent="0.2">
      <c r="C809" s="151"/>
      <c r="I809"/>
      <c r="P809"/>
    </row>
    <row r="810" spans="3:16" x14ac:dyDescent="0.2">
      <c r="C810" s="151"/>
      <c r="I810"/>
      <c r="P810"/>
    </row>
    <row r="811" spans="3:16" x14ac:dyDescent="0.2">
      <c r="C811" s="151"/>
      <c r="I811"/>
      <c r="P811"/>
    </row>
    <row r="812" spans="3:16" x14ac:dyDescent="0.2">
      <c r="C812" s="151"/>
      <c r="I812"/>
      <c r="P812"/>
    </row>
    <row r="813" spans="3:16" x14ac:dyDescent="0.2">
      <c r="C813" s="151"/>
      <c r="I813"/>
      <c r="P813"/>
    </row>
    <row r="814" spans="3:16" x14ac:dyDescent="0.2">
      <c r="C814" s="151"/>
      <c r="I814"/>
      <c r="P814"/>
    </row>
    <row r="815" spans="3:16" x14ac:dyDescent="0.2">
      <c r="C815" s="151"/>
      <c r="I815"/>
      <c r="P815"/>
    </row>
    <row r="816" spans="3:16" x14ac:dyDescent="0.2">
      <c r="C816" s="151"/>
      <c r="I816"/>
      <c r="P816"/>
    </row>
    <row r="817" spans="3:16" x14ac:dyDescent="0.2">
      <c r="C817" s="151"/>
      <c r="I817"/>
      <c r="P817"/>
    </row>
    <row r="818" spans="3:16" x14ac:dyDescent="0.2">
      <c r="C818" s="151"/>
      <c r="I818"/>
      <c r="P818"/>
    </row>
    <row r="819" spans="3:16" x14ac:dyDescent="0.2">
      <c r="C819" s="151"/>
      <c r="I819"/>
      <c r="P819"/>
    </row>
    <row r="820" spans="3:16" x14ac:dyDescent="0.2">
      <c r="C820" s="151"/>
      <c r="I820"/>
      <c r="P820"/>
    </row>
    <row r="821" spans="3:16" x14ac:dyDescent="0.2">
      <c r="C821" s="151"/>
      <c r="I821"/>
      <c r="P821"/>
    </row>
    <row r="822" spans="3:16" x14ac:dyDescent="0.2">
      <c r="C822" s="151"/>
      <c r="I822"/>
      <c r="P822"/>
    </row>
    <row r="823" spans="3:16" x14ac:dyDescent="0.2">
      <c r="C823" s="151"/>
      <c r="I823"/>
      <c r="P823"/>
    </row>
    <row r="824" spans="3:16" x14ac:dyDescent="0.2">
      <c r="C824" s="151"/>
      <c r="I824"/>
      <c r="P824"/>
    </row>
    <row r="825" spans="3:16" x14ac:dyDescent="0.2">
      <c r="C825" s="151"/>
      <c r="I825"/>
      <c r="P825"/>
    </row>
    <row r="826" spans="3:16" x14ac:dyDescent="0.2">
      <c r="C826" s="151"/>
      <c r="I826"/>
      <c r="P826"/>
    </row>
    <row r="827" spans="3:16" x14ac:dyDescent="0.2">
      <c r="C827" s="151"/>
      <c r="I827"/>
      <c r="P827"/>
    </row>
    <row r="828" spans="3:16" x14ac:dyDescent="0.2">
      <c r="C828" s="151"/>
      <c r="I828"/>
      <c r="P828"/>
    </row>
    <row r="829" spans="3:16" x14ac:dyDescent="0.2">
      <c r="C829" s="151"/>
      <c r="I829"/>
      <c r="P829"/>
    </row>
    <row r="830" spans="3:16" x14ac:dyDescent="0.2">
      <c r="C830" s="151"/>
      <c r="I830"/>
      <c r="P830"/>
    </row>
    <row r="831" spans="3:16" x14ac:dyDescent="0.2">
      <c r="C831" s="151"/>
      <c r="I831"/>
      <c r="P831"/>
    </row>
    <row r="832" spans="3:16" x14ac:dyDescent="0.2">
      <c r="C832" s="151"/>
      <c r="I832"/>
      <c r="P832"/>
    </row>
    <row r="833" spans="3:16" x14ac:dyDescent="0.2">
      <c r="C833" s="151"/>
      <c r="I833"/>
      <c r="P833"/>
    </row>
    <row r="834" spans="3:16" x14ac:dyDescent="0.2">
      <c r="C834" s="151"/>
      <c r="I834"/>
      <c r="P834"/>
    </row>
    <row r="835" spans="3:16" x14ac:dyDescent="0.2">
      <c r="C835" s="151"/>
      <c r="I835"/>
      <c r="P835"/>
    </row>
    <row r="836" spans="3:16" x14ac:dyDescent="0.2">
      <c r="C836" s="151"/>
      <c r="I836"/>
      <c r="P836"/>
    </row>
    <row r="837" spans="3:16" x14ac:dyDescent="0.2">
      <c r="C837" s="151"/>
      <c r="I837"/>
      <c r="P837"/>
    </row>
    <row r="838" spans="3:16" x14ac:dyDescent="0.2">
      <c r="C838" s="151"/>
      <c r="I838"/>
      <c r="P838"/>
    </row>
    <row r="839" spans="3:16" x14ac:dyDescent="0.2">
      <c r="C839" s="151"/>
      <c r="I839"/>
      <c r="P839"/>
    </row>
    <row r="840" spans="3:16" x14ac:dyDescent="0.2">
      <c r="C840" s="151"/>
      <c r="I840"/>
      <c r="P840"/>
    </row>
    <row r="841" spans="3:16" x14ac:dyDescent="0.2">
      <c r="C841" s="151"/>
      <c r="I841"/>
      <c r="P841"/>
    </row>
    <row r="842" spans="3:16" x14ac:dyDescent="0.2">
      <c r="C842" s="151"/>
      <c r="I842"/>
      <c r="P842"/>
    </row>
    <row r="843" spans="3:16" x14ac:dyDescent="0.2">
      <c r="C843" s="151"/>
      <c r="I843"/>
      <c r="P843"/>
    </row>
    <row r="844" spans="3:16" x14ac:dyDescent="0.2">
      <c r="C844" s="151"/>
      <c r="I844"/>
      <c r="P844"/>
    </row>
    <row r="845" spans="3:16" x14ac:dyDescent="0.2">
      <c r="C845" s="151"/>
      <c r="I845"/>
      <c r="P845"/>
    </row>
    <row r="846" spans="3:16" x14ac:dyDescent="0.2">
      <c r="C846" s="151"/>
      <c r="I846"/>
      <c r="P846"/>
    </row>
    <row r="847" spans="3:16" x14ac:dyDescent="0.2">
      <c r="C847" s="151"/>
      <c r="I847"/>
      <c r="P847"/>
    </row>
    <row r="848" spans="3:16" x14ac:dyDescent="0.2">
      <c r="C848" s="151"/>
      <c r="I848"/>
      <c r="P848"/>
    </row>
    <row r="849" spans="3:16" x14ac:dyDescent="0.2">
      <c r="C849" s="151"/>
      <c r="I849"/>
      <c r="P849"/>
    </row>
    <row r="850" spans="3:16" x14ac:dyDescent="0.2">
      <c r="C850" s="151"/>
      <c r="I850"/>
      <c r="P850"/>
    </row>
    <row r="851" spans="3:16" x14ac:dyDescent="0.2">
      <c r="C851" s="151"/>
      <c r="I851"/>
      <c r="P851"/>
    </row>
    <row r="852" spans="3:16" x14ac:dyDescent="0.2">
      <c r="C852" s="151"/>
      <c r="I852"/>
      <c r="P852"/>
    </row>
    <row r="853" spans="3:16" x14ac:dyDescent="0.2">
      <c r="C853" s="151"/>
      <c r="I853"/>
      <c r="P853"/>
    </row>
    <row r="854" spans="3:16" x14ac:dyDescent="0.2">
      <c r="C854" s="151"/>
      <c r="I854"/>
      <c r="P854"/>
    </row>
    <row r="855" spans="3:16" x14ac:dyDescent="0.2">
      <c r="C855" s="151"/>
      <c r="I855"/>
      <c r="P855"/>
    </row>
    <row r="856" spans="3:16" x14ac:dyDescent="0.2">
      <c r="C856" s="151"/>
      <c r="I856"/>
      <c r="P856"/>
    </row>
    <row r="857" spans="3:16" x14ac:dyDescent="0.2">
      <c r="C857" s="151"/>
      <c r="I857"/>
      <c r="P857"/>
    </row>
    <row r="858" spans="3:16" x14ac:dyDescent="0.2">
      <c r="C858" s="151"/>
      <c r="I858"/>
      <c r="P858"/>
    </row>
    <row r="859" spans="3:16" x14ac:dyDescent="0.2">
      <c r="C859" s="151"/>
      <c r="I859"/>
      <c r="P859"/>
    </row>
    <row r="860" spans="3:16" x14ac:dyDescent="0.2">
      <c r="C860" s="151"/>
      <c r="I860"/>
      <c r="P860"/>
    </row>
    <row r="861" spans="3:16" x14ac:dyDescent="0.2">
      <c r="C861" s="151"/>
      <c r="I861"/>
      <c r="P861"/>
    </row>
    <row r="862" spans="3:16" x14ac:dyDescent="0.2">
      <c r="C862" s="151"/>
      <c r="I862"/>
      <c r="P862"/>
    </row>
    <row r="863" spans="3:16" x14ac:dyDescent="0.2">
      <c r="C863" s="151"/>
      <c r="I863"/>
      <c r="P863"/>
    </row>
    <row r="864" spans="3:16" x14ac:dyDescent="0.2">
      <c r="C864" s="151"/>
      <c r="I864"/>
      <c r="P864"/>
    </row>
    <row r="865" spans="3:16" x14ac:dyDescent="0.2">
      <c r="C865" s="151"/>
      <c r="I865"/>
      <c r="P865"/>
    </row>
    <row r="866" spans="3:16" x14ac:dyDescent="0.2">
      <c r="C866" s="151"/>
      <c r="I866"/>
      <c r="P866"/>
    </row>
    <row r="867" spans="3:16" x14ac:dyDescent="0.2">
      <c r="C867" s="151"/>
      <c r="I867"/>
      <c r="P867"/>
    </row>
    <row r="868" spans="3:16" x14ac:dyDescent="0.2">
      <c r="C868" s="151"/>
      <c r="I868"/>
      <c r="P868"/>
    </row>
    <row r="869" spans="3:16" x14ac:dyDescent="0.2">
      <c r="C869" s="151"/>
      <c r="I869"/>
      <c r="P869"/>
    </row>
    <row r="870" spans="3:16" x14ac:dyDescent="0.2">
      <c r="C870" s="151"/>
      <c r="I870"/>
      <c r="P870"/>
    </row>
    <row r="871" spans="3:16" x14ac:dyDescent="0.2">
      <c r="C871" s="151"/>
      <c r="I871"/>
      <c r="P871"/>
    </row>
    <row r="872" spans="3:16" x14ac:dyDescent="0.2">
      <c r="C872" s="151"/>
      <c r="I872"/>
      <c r="P872"/>
    </row>
    <row r="873" spans="3:16" x14ac:dyDescent="0.2">
      <c r="C873" s="151"/>
      <c r="I873"/>
      <c r="P873"/>
    </row>
    <row r="874" spans="3:16" x14ac:dyDescent="0.2">
      <c r="C874" s="151"/>
      <c r="I874"/>
      <c r="P874"/>
    </row>
    <row r="875" spans="3:16" x14ac:dyDescent="0.2">
      <c r="C875" s="151"/>
      <c r="I875"/>
      <c r="P875"/>
    </row>
    <row r="876" spans="3:16" x14ac:dyDescent="0.2">
      <c r="C876" s="151"/>
      <c r="I876"/>
      <c r="P876"/>
    </row>
    <row r="877" spans="3:16" x14ac:dyDescent="0.2">
      <c r="C877" s="151"/>
      <c r="I877"/>
      <c r="P877"/>
    </row>
    <row r="878" spans="3:16" x14ac:dyDescent="0.2">
      <c r="C878" s="151"/>
      <c r="I878"/>
      <c r="P878"/>
    </row>
    <row r="879" spans="3:16" x14ac:dyDescent="0.2">
      <c r="C879" s="151"/>
      <c r="I879"/>
      <c r="P879"/>
    </row>
    <row r="880" spans="3:16" x14ac:dyDescent="0.2">
      <c r="C880" s="151"/>
      <c r="I880"/>
      <c r="P880"/>
    </row>
    <row r="881" spans="3:16" x14ac:dyDescent="0.2">
      <c r="C881" s="151"/>
      <c r="I881"/>
      <c r="P881"/>
    </row>
    <row r="882" spans="3:16" x14ac:dyDescent="0.2">
      <c r="C882" s="151"/>
      <c r="I882"/>
      <c r="P882"/>
    </row>
    <row r="883" spans="3:16" x14ac:dyDescent="0.2">
      <c r="C883" s="151"/>
      <c r="I883"/>
      <c r="P883"/>
    </row>
    <row r="884" spans="3:16" x14ac:dyDescent="0.2">
      <c r="C884" s="151"/>
      <c r="I884"/>
      <c r="P884"/>
    </row>
    <row r="885" spans="3:16" x14ac:dyDescent="0.2">
      <c r="C885" s="151"/>
      <c r="I885"/>
      <c r="P885"/>
    </row>
    <row r="886" spans="3:16" x14ac:dyDescent="0.2">
      <c r="C886" s="151"/>
      <c r="I886"/>
      <c r="P886"/>
    </row>
    <row r="887" spans="3:16" x14ac:dyDescent="0.2">
      <c r="C887" s="151"/>
      <c r="I887"/>
      <c r="P887"/>
    </row>
    <row r="888" spans="3:16" x14ac:dyDescent="0.2">
      <c r="C888" s="151"/>
      <c r="I888"/>
      <c r="P888"/>
    </row>
    <row r="889" spans="3:16" x14ac:dyDescent="0.2">
      <c r="C889" s="151"/>
      <c r="I889"/>
      <c r="P889"/>
    </row>
    <row r="890" spans="3:16" x14ac:dyDescent="0.2">
      <c r="C890" s="151"/>
      <c r="I890"/>
      <c r="P890"/>
    </row>
    <row r="891" spans="3:16" x14ac:dyDescent="0.2">
      <c r="C891" s="151"/>
      <c r="I891"/>
      <c r="P891"/>
    </row>
    <row r="892" spans="3:16" x14ac:dyDescent="0.2">
      <c r="C892" s="151"/>
      <c r="I892"/>
      <c r="P892"/>
    </row>
    <row r="893" spans="3:16" x14ac:dyDescent="0.2">
      <c r="C893" s="151"/>
      <c r="I893"/>
      <c r="P893"/>
    </row>
    <row r="894" spans="3:16" x14ac:dyDescent="0.2">
      <c r="C894" s="151"/>
      <c r="I894"/>
      <c r="P894"/>
    </row>
    <row r="895" spans="3:16" x14ac:dyDescent="0.2">
      <c r="C895" s="151"/>
      <c r="I895"/>
      <c r="P895"/>
    </row>
    <row r="896" spans="3:16" x14ac:dyDescent="0.2">
      <c r="C896" s="151"/>
      <c r="I896"/>
      <c r="P896"/>
    </row>
    <row r="897" spans="3:16" x14ac:dyDescent="0.2">
      <c r="C897" s="151"/>
      <c r="I897"/>
      <c r="P897"/>
    </row>
    <row r="898" spans="3:16" x14ac:dyDescent="0.2">
      <c r="C898" s="151"/>
      <c r="I898"/>
      <c r="P898"/>
    </row>
    <row r="899" spans="3:16" x14ac:dyDescent="0.2">
      <c r="C899" s="151"/>
      <c r="I899"/>
      <c r="P899"/>
    </row>
    <row r="900" spans="3:16" x14ac:dyDescent="0.2">
      <c r="C900" s="151"/>
      <c r="I900"/>
      <c r="P900"/>
    </row>
    <row r="901" spans="3:16" x14ac:dyDescent="0.2">
      <c r="C901" s="151"/>
      <c r="I901"/>
      <c r="P901"/>
    </row>
    <row r="902" spans="3:16" x14ac:dyDescent="0.2">
      <c r="C902" s="151"/>
      <c r="I902"/>
      <c r="P902"/>
    </row>
    <row r="903" spans="3:16" x14ac:dyDescent="0.2">
      <c r="C903" s="151"/>
      <c r="I903"/>
      <c r="P903"/>
    </row>
    <row r="904" spans="3:16" x14ac:dyDescent="0.2">
      <c r="C904" s="151"/>
      <c r="I904"/>
      <c r="P904"/>
    </row>
    <row r="905" spans="3:16" x14ac:dyDescent="0.2">
      <c r="C905" s="151"/>
      <c r="I905"/>
      <c r="P905"/>
    </row>
    <row r="906" spans="3:16" x14ac:dyDescent="0.2">
      <c r="C906" s="151"/>
      <c r="I906"/>
      <c r="P906"/>
    </row>
    <row r="907" spans="3:16" x14ac:dyDescent="0.2">
      <c r="C907" s="151"/>
      <c r="I907"/>
      <c r="P907"/>
    </row>
    <row r="908" spans="3:16" x14ac:dyDescent="0.2">
      <c r="C908" s="151"/>
      <c r="I908"/>
      <c r="P908"/>
    </row>
    <row r="909" spans="3:16" x14ac:dyDescent="0.2">
      <c r="C909" s="151"/>
      <c r="I909"/>
      <c r="P909"/>
    </row>
    <row r="910" spans="3:16" x14ac:dyDescent="0.2">
      <c r="C910" s="151"/>
      <c r="I910"/>
      <c r="P910"/>
    </row>
    <row r="911" spans="3:16" x14ac:dyDescent="0.2">
      <c r="C911" s="151"/>
      <c r="I911"/>
      <c r="P911"/>
    </row>
    <row r="912" spans="3:16" x14ac:dyDescent="0.2">
      <c r="C912" s="151"/>
      <c r="I912"/>
      <c r="P912"/>
    </row>
    <row r="913" spans="3:16" x14ac:dyDescent="0.2">
      <c r="C913" s="151"/>
      <c r="I913"/>
      <c r="P913"/>
    </row>
    <row r="914" spans="3:16" x14ac:dyDescent="0.2">
      <c r="C914" s="151"/>
      <c r="I914"/>
      <c r="P914"/>
    </row>
    <row r="915" spans="3:16" x14ac:dyDescent="0.2">
      <c r="C915" s="151"/>
      <c r="I915"/>
      <c r="P915"/>
    </row>
    <row r="916" spans="3:16" x14ac:dyDescent="0.2">
      <c r="C916" s="151"/>
      <c r="I916"/>
      <c r="P916"/>
    </row>
    <row r="917" spans="3:16" x14ac:dyDescent="0.2">
      <c r="C917" s="151"/>
      <c r="I917"/>
      <c r="P917"/>
    </row>
    <row r="918" spans="3:16" x14ac:dyDescent="0.2">
      <c r="C918" s="151"/>
      <c r="I918"/>
      <c r="P918"/>
    </row>
    <row r="919" spans="3:16" x14ac:dyDescent="0.2">
      <c r="C919" s="151"/>
      <c r="I919"/>
      <c r="P919"/>
    </row>
    <row r="920" spans="3:16" x14ac:dyDescent="0.2">
      <c r="C920" s="151"/>
      <c r="I920"/>
      <c r="P920"/>
    </row>
    <row r="921" spans="3:16" x14ac:dyDescent="0.2">
      <c r="C921" s="151"/>
      <c r="I921"/>
      <c r="P921"/>
    </row>
    <row r="922" spans="3:16" x14ac:dyDescent="0.2">
      <c r="C922" s="151"/>
      <c r="I922"/>
      <c r="P922"/>
    </row>
    <row r="923" spans="3:16" x14ac:dyDescent="0.2">
      <c r="C923" s="151"/>
      <c r="I923"/>
      <c r="P923"/>
    </row>
    <row r="924" spans="3:16" x14ac:dyDescent="0.2">
      <c r="C924" s="151"/>
      <c r="I924"/>
      <c r="P924"/>
    </row>
    <row r="925" spans="3:16" x14ac:dyDescent="0.2">
      <c r="C925" s="151"/>
      <c r="I925"/>
      <c r="P925"/>
    </row>
    <row r="926" spans="3:16" x14ac:dyDescent="0.2">
      <c r="C926" s="151"/>
      <c r="I926"/>
      <c r="P926"/>
    </row>
    <row r="927" spans="3:16" x14ac:dyDescent="0.2">
      <c r="C927" s="151"/>
      <c r="I927"/>
      <c r="P927"/>
    </row>
    <row r="928" spans="3:16" x14ac:dyDescent="0.2">
      <c r="C928" s="151"/>
      <c r="I928"/>
      <c r="P928"/>
    </row>
    <row r="929" spans="3:16" x14ac:dyDescent="0.2">
      <c r="C929" s="151"/>
      <c r="I929"/>
      <c r="P929"/>
    </row>
    <row r="930" spans="3:16" x14ac:dyDescent="0.2">
      <c r="C930" s="151"/>
      <c r="I930"/>
      <c r="P930"/>
    </row>
    <row r="931" spans="3:16" x14ac:dyDescent="0.2">
      <c r="C931" s="151"/>
      <c r="I931"/>
      <c r="P931"/>
    </row>
    <row r="932" spans="3:16" x14ac:dyDescent="0.2">
      <c r="C932" s="151"/>
      <c r="I932"/>
      <c r="P932"/>
    </row>
    <row r="933" spans="3:16" x14ac:dyDescent="0.2">
      <c r="C933" s="151"/>
      <c r="I933"/>
      <c r="P933"/>
    </row>
    <row r="934" spans="3:16" x14ac:dyDescent="0.2">
      <c r="C934" s="151"/>
      <c r="I934"/>
      <c r="P934"/>
    </row>
    <row r="935" spans="3:16" x14ac:dyDescent="0.2">
      <c r="C935" s="151"/>
      <c r="I935"/>
      <c r="P935"/>
    </row>
    <row r="936" spans="3:16" x14ac:dyDescent="0.2">
      <c r="C936" s="151"/>
      <c r="I936"/>
      <c r="P936"/>
    </row>
    <row r="937" spans="3:16" x14ac:dyDescent="0.2">
      <c r="C937" s="151"/>
      <c r="I937"/>
      <c r="P937"/>
    </row>
    <row r="938" spans="3:16" x14ac:dyDescent="0.2">
      <c r="C938" s="151"/>
      <c r="I938"/>
      <c r="P938"/>
    </row>
    <row r="939" spans="3:16" x14ac:dyDescent="0.2">
      <c r="C939" s="151"/>
      <c r="I939"/>
      <c r="P939"/>
    </row>
    <row r="940" spans="3:16" x14ac:dyDescent="0.2">
      <c r="C940" s="151"/>
      <c r="I940"/>
      <c r="P940"/>
    </row>
    <row r="941" spans="3:16" x14ac:dyDescent="0.2">
      <c r="C941" s="151"/>
      <c r="I941"/>
      <c r="P941"/>
    </row>
    <row r="942" spans="3:16" x14ac:dyDescent="0.2">
      <c r="C942" s="151"/>
      <c r="I942"/>
      <c r="P942"/>
    </row>
    <row r="943" spans="3:16" x14ac:dyDescent="0.2">
      <c r="C943" s="151"/>
      <c r="I943"/>
      <c r="P943"/>
    </row>
    <row r="944" spans="3:16" x14ac:dyDescent="0.2">
      <c r="C944" s="151"/>
      <c r="I944"/>
      <c r="P944"/>
    </row>
    <row r="945" spans="3:16" x14ac:dyDescent="0.2">
      <c r="C945" s="151"/>
      <c r="I945"/>
      <c r="P945"/>
    </row>
    <row r="946" spans="3:16" x14ac:dyDescent="0.2">
      <c r="C946" s="151"/>
      <c r="I946"/>
      <c r="P946"/>
    </row>
    <row r="947" spans="3:16" x14ac:dyDescent="0.2">
      <c r="C947" s="151"/>
      <c r="I947"/>
      <c r="P947"/>
    </row>
    <row r="948" spans="3:16" x14ac:dyDescent="0.2">
      <c r="C948" s="151"/>
      <c r="I948"/>
      <c r="P948"/>
    </row>
    <row r="949" spans="3:16" x14ac:dyDescent="0.2">
      <c r="C949" s="151"/>
      <c r="I949"/>
      <c r="P949"/>
    </row>
    <row r="950" spans="3:16" x14ac:dyDescent="0.2">
      <c r="C950" s="151"/>
      <c r="I950"/>
      <c r="P950"/>
    </row>
    <row r="951" spans="3:16" x14ac:dyDescent="0.2">
      <c r="C951" s="151"/>
      <c r="I951"/>
      <c r="P951"/>
    </row>
    <row r="952" spans="3:16" x14ac:dyDescent="0.2">
      <c r="C952" s="151"/>
      <c r="I952"/>
      <c r="P952"/>
    </row>
    <row r="953" spans="3:16" x14ac:dyDescent="0.2">
      <c r="C953" s="151"/>
      <c r="I953"/>
      <c r="P953"/>
    </row>
    <row r="954" spans="3:16" x14ac:dyDescent="0.2">
      <c r="C954" s="151"/>
      <c r="I954"/>
      <c r="P954"/>
    </row>
    <row r="955" spans="3:16" x14ac:dyDescent="0.2">
      <c r="C955" s="151"/>
      <c r="I955"/>
      <c r="P955"/>
    </row>
    <row r="956" spans="3:16" x14ac:dyDescent="0.2">
      <c r="C956" s="151"/>
      <c r="I956"/>
      <c r="P956"/>
    </row>
    <row r="957" spans="3:16" x14ac:dyDescent="0.2">
      <c r="C957" s="151"/>
      <c r="I957"/>
      <c r="P957"/>
    </row>
    <row r="958" spans="3:16" x14ac:dyDescent="0.2">
      <c r="C958" s="151"/>
      <c r="I958"/>
      <c r="P958"/>
    </row>
    <row r="959" spans="3:16" x14ac:dyDescent="0.2">
      <c r="C959" s="151"/>
      <c r="I959"/>
      <c r="P959"/>
    </row>
    <row r="960" spans="3:16" x14ac:dyDescent="0.2">
      <c r="C960" s="151"/>
      <c r="I960"/>
      <c r="P960"/>
    </row>
    <row r="961" spans="3:16" x14ac:dyDescent="0.2">
      <c r="C961" s="151"/>
      <c r="I961"/>
      <c r="P961"/>
    </row>
    <row r="962" spans="3:16" x14ac:dyDescent="0.2">
      <c r="C962" s="151"/>
      <c r="I962"/>
      <c r="P962"/>
    </row>
    <row r="963" spans="3:16" x14ac:dyDescent="0.2">
      <c r="C963" s="151"/>
      <c r="I963"/>
      <c r="P963"/>
    </row>
    <row r="964" spans="3:16" x14ac:dyDescent="0.2">
      <c r="C964" s="151"/>
      <c r="I964"/>
      <c r="P964"/>
    </row>
    <row r="965" spans="3:16" x14ac:dyDescent="0.2">
      <c r="C965" s="151"/>
      <c r="I965"/>
      <c r="P965"/>
    </row>
    <row r="966" spans="3:16" x14ac:dyDescent="0.2">
      <c r="C966" s="151"/>
      <c r="I966"/>
      <c r="P966"/>
    </row>
    <row r="967" spans="3:16" x14ac:dyDescent="0.2">
      <c r="C967" s="151"/>
      <c r="I967"/>
      <c r="P967"/>
    </row>
    <row r="968" spans="3:16" x14ac:dyDescent="0.2">
      <c r="C968" s="151"/>
      <c r="I968"/>
      <c r="P968"/>
    </row>
    <row r="969" spans="3:16" x14ac:dyDescent="0.2">
      <c r="C969" s="151"/>
      <c r="I969"/>
      <c r="P969"/>
    </row>
    <row r="970" spans="3:16" x14ac:dyDescent="0.2">
      <c r="C970" s="151"/>
      <c r="I970"/>
      <c r="P970"/>
    </row>
    <row r="971" spans="3:16" x14ac:dyDescent="0.2">
      <c r="C971" s="151"/>
      <c r="I971"/>
      <c r="P971"/>
    </row>
    <row r="972" spans="3:16" x14ac:dyDescent="0.2">
      <c r="C972" s="151"/>
      <c r="I972"/>
      <c r="P972"/>
    </row>
    <row r="973" spans="3:16" x14ac:dyDescent="0.2">
      <c r="C973" s="151"/>
      <c r="I973"/>
      <c r="P973"/>
    </row>
    <row r="974" spans="3:16" x14ac:dyDescent="0.2">
      <c r="C974" s="151"/>
      <c r="I974"/>
      <c r="P974"/>
    </row>
    <row r="975" spans="3:16" x14ac:dyDescent="0.2">
      <c r="C975" s="151"/>
      <c r="I975"/>
      <c r="P975"/>
    </row>
    <row r="976" spans="3:16" x14ac:dyDescent="0.2">
      <c r="C976" s="151"/>
      <c r="I976"/>
      <c r="P976"/>
    </row>
    <row r="977" spans="3:16" x14ac:dyDescent="0.2">
      <c r="C977" s="151"/>
      <c r="I977"/>
      <c r="P977"/>
    </row>
    <row r="978" spans="3:16" x14ac:dyDescent="0.2">
      <c r="C978" s="151"/>
      <c r="I978"/>
      <c r="P978"/>
    </row>
    <row r="979" spans="3:16" x14ac:dyDescent="0.2">
      <c r="C979" s="151"/>
      <c r="I979"/>
      <c r="P979"/>
    </row>
    <row r="980" spans="3:16" x14ac:dyDescent="0.2">
      <c r="C980" s="151"/>
      <c r="I980"/>
      <c r="P980"/>
    </row>
    <row r="981" spans="3:16" x14ac:dyDescent="0.2">
      <c r="C981" s="151"/>
      <c r="I981"/>
      <c r="P981"/>
    </row>
    <row r="982" spans="3:16" x14ac:dyDescent="0.2">
      <c r="C982" s="151"/>
      <c r="I982"/>
      <c r="P982"/>
    </row>
    <row r="983" spans="3:16" x14ac:dyDescent="0.2">
      <c r="C983" s="151"/>
      <c r="I983"/>
      <c r="P983"/>
    </row>
    <row r="984" spans="3:16" x14ac:dyDescent="0.2">
      <c r="C984" s="151"/>
      <c r="I984"/>
      <c r="P984"/>
    </row>
    <row r="985" spans="3:16" x14ac:dyDescent="0.2">
      <c r="C985" s="151"/>
      <c r="I985"/>
      <c r="P985"/>
    </row>
    <row r="986" spans="3:16" x14ac:dyDescent="0.2">
      <c r="C986" s="151"/>
      <c r="I986"/>
      <c r="P986"/>
    </row>
    <row r="987" spans="3:16" x14ac:dyDescent="0.2">
      <c r="C987" s="151"/>
      <c r="I987"/>
      <c r="P987"/>
    </row>
    <row r="988" spans="3:16" x14ac:dyDescent="0.2">
      <c r="C988" s="151"/>
      <c r="I988"/>
      <c r="P988"/>
    </row>
    <row r="989" spans="3:16" x14ac:dyDescent="0.2">
      <c r="C989" s="151"/>
      <c r="I989"/>
      <c r="P989"/>
    </row>
    <row r="990" spans="3:16" x14ac:dyDescent="0.2">
      <c r="C990" s="151"/>
      <c r="I990"/>
      <c r="P990"/>
    </row>
    <row r="991" spans="3:16" x14ac:dyDescent="0.2">
      <c r="C991" s="151"/>
      <c r="I991"/>
      <c r="P991"/>
    </row>
    <row r="992" spans="3:16" x14ac:dyDescent="0.2">
      <c r="C992" s="151"/>
      <c r="I992"/>
      <c r="P992"/>
    </row>
    <row r="993" spans="3:16" x14ac:dyDescent="0.2">
      <c r="C993" s="151"/>
      <c r="I993"/>
      <c r="P993"/>
    </row>
    <row r="994" spans="3:16" x14ac:dyDescent="0.2">
      <c r="C994" s="151"/>
      <c r="I994"/>
      <c r="P994"/>
    </row>
    <row r="995" spans="3:16" x14ac:dyDescent="0.2">
      <c r="C995" s="151"/>
      <c r="I995"/>
      <c r="P995"/>
    </row>
    <row r="996" spans="3:16" x14ac:dyDescent="0.2">
      <c r="C996" s="151"/>
      <c r="I996"/>
      <c r="P996"/>
    </row>
    <row r="997" spans="3:16" x14ac:dyDescent="0.2">
      <c r="C997" s="151"/>
      <c r="I997"/>
      <c r="P997"/>
    </row>
    <row r="998" spans="3:16" x14ac:dyDescent="0.2">
      <c r="C998" s="151"/>
      <c r="I998"/>
      <c r="P998"/>
    </row>
    <row r="999" spans="3:16" x14ac:dyDescent="0.2">
      <c r="C999" s="151"/>
      <c r="I999"/>
      <c r="P999"/>
    </row>
    <row r="1000" spans="3:16" x14ac:dyDescent="0.2">
      <c r="C1000" s="151"/>
      <c r="I1000"/>
      <c r="P1000"/>
    </row>
    <row r="1001" spans="3:16" x14ac:dyDescent="0.2">
      <c r="C1001" s="151"/>
      <c r="I1001"/>
      <c r="P1001"/>
    </row>
    <row r="1002" spans="3:16" x14ac:dyDescent="0.2">
      <c r="C1002" s="151"/>
      <c r="I1002"/>
      <c r="P1002"/>
    </row>
    <row r="1003" spans="3:16" x14ac:dyDescent="0.2">
      <c r="C1003" s="151"/>
      <c r="I1003"/>
      <c r="P1003"/>
    </row>
    <row r="1004" spans="3:16" x14ac:dyDescent="0.2">
      <c r="C1004" s="151"/>
      <c r="I1004"/>
      <c r="P1004"/>
    </row>
    <row r="1005" spans="3:16" x14ac:dyDescent="0.2">
      <c r="C1005" s="151"/>
      <c r="I1005"/>
      <c r="P1005"/>
    </row>
    <row r="1006" spans="3:16" x14ac:dyDescent="0.2">
      <c r="C1006" s="151"/>
      <c r="I1006"/>
      <c r="P1006"/>
    </row>
    <row r="1007" spans="3:16" x14ac:dyDescent="0.2">
      <c r="C1007" s="151"/>
      <c r="I1007"/>
      <c r="P1007"/>
    </row>
    <row r="1008" spans="3:16" x14ac:dyDescent="0.2">
      <c r="C1008" s="151"/>
      <c r="I1008"/>
      <c r="P1008"/>
    </row>
    <row r="1009" spans="3:16" x14ac:dyDescent="0.2">
      <c r="C1009" s="151"/>
      <c r="I1009"/>
      <c r="P1009"/>
    </row>
    <row r="1010" spans="3:16" x14ac:dyDescent="0.2">
      <c r="C1010" s="151"/>
      <c r="I1010"/>
      <c r="P1010"/>
    </row>
    <row r="1011" spans="3:16" x14ac:dyDescent="0.2">
      <c r="C1011" s="151"/>
      <c r="I1011"/>
      <c r="P1011"/>
    </row>
    <row r="1012" spans="3:16" x14ac:dyDescent="0.2">
      <c r="C1012" s="151"/>
      <c r="I1012"/>
      <c r="P1012"/>
    </row>
    <row r="1013" spans="3:16" x14ac:dyDescent="0.2">
      <c r="C1013" s="151"/>
      <c r="I1013"/>
      <c r="P1013"/>
    </row>
    <row r="1014" spans="3:16" x14ac:dyDescent="0.2">
      <c r="C1014" s="151"/>
      <c r="I1014"/>
      <c r="P1014"/>
    </row>
    <row r="1015" spans="3:16" x14ac:dyDescent="0.2">
      <c r="C1015" s="151"/>
      <c r="I1015"/>
      <c r="P1015"/>
    </row>
    <row r="1016" spans="3:16" x14ac:dyDescent="0.2">
      <c r="C1016" s="151"/>
      <c r="I1016"/>
      <c r="P1016"/>
    </row>
    <row r="1017" spans="3:16" x14ac:dyDescent="0.2">
      <c r="C1017" s="151"/>
      <c r="I1017"/>
      <c r="P1017"/>
    </row>
    <row r="1018" spans="3:16" x14ac:dyDescent="0.2">
      <c r="C1018" s="151"/>
      <c r="I1018"/>
      <c r="P1018"/>
    </row>
    <row r="1019" spans="3:16" x14ac:dyDescent="0.2">
      <c r="C1019" s="151"/>
      <c r="I1019"/>
      <c r="P1019"/>
    </row>
    <row r="1020" spans="3:16" x14ac:dyDescent="0.2">
      <c r="C1020" s="151"/>
      <c r="I1020"/>
      <c r="P1020"/>
    </row>
    <row r="1021" spans="3:16" x14ac:dyDescent="0.2">
      <c r="C1021" s="151"/>
      <c r="I1021"/>
      <c r="P1021"/>
    </row>
    <row r="1022" spans="3:16" x14ac:dyDescent="0.2">
      <c r="C1022" s="151"/>
      <c r="I1022"/>
      <c r="P1022"/>
    </row>
    <row r="1023" spans="3:16" x14ac:dyDescent="0.2">
      <c r="C1023" s="151"/>
      <c r="I1023"/>
      <c r="P1023"/>
    </row>
    <row r="1024" spans="3:16" x14ac:dyDescent="0.2">
      <c r="C1024" s="151"/>
      <c r="I1024"/>
      <c r="P1024"/>
    </row>
    <row r="1025" spans="3:16" x14ac:dyDescent="0.2">
      <c r="C1025" s="151"/>
      <c r="I1025"/>
      <c r="P1025"/>
    </row>
    <row r="1026" spans="3:16" x14ac:dyDescent="0.2">
      <c r="C1026" s="151"/>
      <c r="I1026"/>
      <c r="P1026"/>
    </row>
    <row r="1027" spans="3:16" x14ac:dyDescent="0.2">
      <c r="C1027" s="151"/>
      <c r="I1027"/>
      <c r="P1027"/>
    </row>
    <row r="1028" spans="3:16" x14ac:dyDescent="0.2">
      <c r="C1028" s="151"/>
      <c r="I1028"/>
      <c r="P1028"/>
    </row>
    <row r="1029" spans="3:16" x14ac:dyDescent="0.2">
      <c r="C1029" s="151"/>
      <c r="I1029"/>
      <c r="P1029"/>
    </row>
    <row r="1030" spans="3:16" x14ac:dyDescent="0.2">
      <c r="C1030" s="151"/>
      <c r="I1030"/>
      <c r="P1030"/>
    </row>
    <row r="1031" spans="3:16" x14ac:dyDescent="0.2">
      <c r="C1031" s="151"/>
      <c r="I1031"/>
      <c r="P1031"/>
    </row>
    <row r="1032" spans="3:16" x14ac:dyDescent="0.2">
      <c r="C1032" s="151"/>
      <c r="I1032"/>
      <c r="P1032"/>
    </row>
    <row r="1033" spans="3:16" x14ac:dyDescent="0.2">
      <c r="C1033" s="151"/>
      <c r="I1033"/>
      <c r="P1033"/>
    </row>
    <row r="1034" spans="3:16" x14ac:dyDescent="0.2">
      <c r="C1034" s="151"/>
      <c r="I1034"/>
      <c r="P1034"/>
    </row>
    <row r="1035" spans="3:16" x14ac:dyDescent="0.2">
      <c r="C1035" s="151"/>
      <c r="I1035"/>
      <c r="P1035"/>
    </row>
    <row r="1036" spans="3:16" x14ac:dyDescent="0.2">
      <c r="C1036" s="151"/>
      <c r="I1036"/>
      <c r="P1036"/>
    </row>
    <row r="1037" spans="3:16" x14ac:dyDescent="0.2">
      <c r="C1037" s="151"/>
      <c r="I1037"/>
      <c r="P1037"/>
    </row>
    <row r="1038" spans="3:16" x14ac:dyDescent="0.2">
      <c r="C1038" s="151"/>
      <c r="I1038"/>
      <c r="P1038"/>
    </row>
    <row r="1039" spans="3:16" x14ac:dyDescent="0.2">
      <c r="C1039" s="151"/>
      <c r="I1039"/>
      <c r="P1039"/>
    </row>
    <row r="1040" spans="3:16" x14ac:dyDescent="0.2">
      <c r="C1040" s="151"/>
      <c r="I1040"/>
      <c r="P1040"/>
    </row>
    <row r="1041" spans="3:16" x14ac:dyDescent="0.2">
      <c r="C1041" s="151"/>
      <c r="I1041"/>
      <c r="P1041"/>
    </row>
    <row r="1042" spans="3:16" x14ac:dyDescent="0.2">
      <c r="C1042" s="151"/>
      <c r="I1042"/>
      <c r="P1042"/>
    </row>
    <row r="1043" spans="3:16" x14ac:dyDescent="0.2">
      <c r="C1043" s="151"/>
      <c r="I1043"/>
      <c r="P1043"/>
    </row>
    <row r="1044" spans="3:16" x14ac:dyDescent="0.2">
      <c r="C1044" s="151"/>
      <c r="I1044"/>
      <c r="P1044"/>
    </row>
    <row r="1045" spans="3:16" x14ac:dyDescent="0.2">
      <c r="C1045" s="151"/>
      <c r="I1045"/>
      <c r="P1045"/>
    </row>
    <row r="1046" spans="3:16" x14ac:dyDescent="0.2">
      <c r="C1046" s="151"/>
      <c r="I1046"/>
      <c r="P1046"/>
    </row>
    <row r="1047" spans="3:16" x14ac:dyDescent="0.2">
      <c r="C1047" s="151"/>
      <c r="I1047"/>
      <c r="P1047"/>
    </row>
    <row r="1048" spans="3:16" x14ac:dyDescent="0.2">
      <c r="C1048" s="151"/>
      <c r="I1048"/>
      <c r="P1048"/>
    </row>
    <row r="1049" spans="3:16" x14ac:dyDescent="0.2">
      <c r="C1049" s="151"/>
      <c r="I1049"/>
      <c r="P1049"/>
    </row>
    <row r="1050" spans="3:16" x14ac:dyDescent="0.2">
      <c r="C1050" s="151"/>
      <c r="I1050"/>
      <c r="P1050"/>
    </row>
    <row r="1051" spans="3:16" x14ac:dyDescent="0.2">
      <c r="C1051" s="151"/>
      <c r="I1051"/>
      <c r="P1051"/>
    </row>
    <row r="1052" spans="3:16" x14ac:dyDescent="0.2">
      <c r="C1052" s="151"/>
      <c r="I1052"/>
      <c r="P1052"/>
    </row>
    <row r="1053" spans="3:16" x14ac:dyDescent="0.2">
      <c r="C1053" s="151"/>
      <c r="I1053"/>
      <c r="P1053"/>
    </row>
    <row r="1054" spans="3:16" x14ac:dyDescent="0.2">
      <c r="C1054" s="151"/>
      <c r="I1054"/>
      <c r="P1054"/>
    </row>
    <row r="1055" spans="3:16" x14ac:dyDescent="0.2">
      <c r="C1055" s="151"/>
      <c r="I1055"/>
      <c r="P1055"/>
    </row>
    <row r="1056" spans="3:16" x14ac:dyDescent="0.2">
      <c r="C1056" s="151"/>
      <c r="I1056"/>
      <c r="P1056"/>
    </row>
    <row r="1057" spans="3:16" x14ac:dyDescent="0.2">
      <c r="C1057" s="151"/>
      <c r="I1057"/>
      <c r="P1057"/>
    </row>
    <row r="1058" spans="3:16" x14ac:dyDescent="0.2">
      <c r="C1058" s="151"/>
      <c r="I1058"/>
      <c r="P1058"/>
    </row>
    <row r="1059" spans="3:16" x14ac:dyDescent="0.2">
      <c r="C1059" s="151"/>
      <c r="I1059"/>
      <c r="P1059"/>
    </row>
    <row r="1060" spans="3:16" x14ac:dyDescent="0.2">
      <c r="C1060" s="151"/>
      <c r="I1060"/>
      <c r="P1060"/>
    </row>
    <row r="1061" spans="3:16" x14ac:dyDescent="0.2">
      <c r="C1061" s="151"/>
      <c r="I1061"/>
      <c r="P1061"/>
    </row>
    <row r="1062" spans="3:16" x14ac:dyDescent="0.2">
      <c r="C1062" s="151"/>
      <c r="I1062"/>
      <c r="P1062"/>
    </row>
    <row r="1063" spans="3:16" x14ac:dyDescent="0.2">
      <c r="C1063" s="151"/>
      <c r="I1063"/>
      <c r="P1063"/>
    </row>
    <row r="1064" spans="3:16" x14ac:dyDescent="0.2">
      <c r="C1064" s="151"/>
      <c r="I1064"/>
      <c r="P1064"/>
    </row>
    <row r="1065" spans="3:16" x14ac:dyDescent="0.2">
      <c r="C1065" s="151"/>
      <c r="I1065"/>
      <c r="P1065"/>
    </row>
    <row r="1066" spans="3:16" x14ac:dyDescent="0.2">
      <c r="C1066" s="151"/>
      <c r="I1066"/>
      <c r="P1066"/>
    </row>
    <row r="1067" spans="3:16" x14ac:dyDescent="0.2">
      <c r="C1067" s="151"/>
      <c r="I1067"/>
      <c r="P1067"/>
    </row>
    <row r="1068" spans="3:16" x14ac:dyDescent="0.2">
      <c r="C1068" s="151"/>
      <c r="I1068"/>
      <c r="P1068"/>
    </row>
    <row r="1069" spans="3:16" x14ac:dyDescent="0.2">
      <c r="C1069" s="151"/>
      <c r="I1069"/>
      <c r="P1069"/>
    </row>
    <row r="1070" spans="3:16" x14ac:dyDescent="0.2">
      <c r="C1070" s="151"/>
      <c r="I1070"/>
      <c r="P1070"/>
    </row>
    <row r="1071" spans="3:16" x14ac:dyDescent="0.2">
      <c r="C1071" s="151"/>
      <c r="I1071"/>
      <c r="P1071"/>
    </row>
    <row r="1072" spans="3:16" x14ac:dyDescent="0.2">
      <c r="C1072" s="151"/>
      <c r="I1072"/>
      <c r="P1072"/>
    </row>
    <row r="1073" spans="3:16" x14ac:dyDescent="0.2">
      <c r="C1073" s="151"/>
      <c r="I1073"/>
      <c r="P1073"/>
    </row>
    <row r="1074" spans="3:16" x14ac:dyDescent="0.2">
      <c r="C1074" s="151"/>
      <c r="I1074"/>
      <c r="P1074"/>
    </row>
    <row r="1075" spans="3:16" x14ac:dyDescent="0.2">
      <c r="C1075" s="151"/>
      <c r="I1075"/>
      <c r="P1075"/>
    </row>
    <row r="1076" spans="3:16" x14ac:dyDescent="0.2">
      <c r="C1076" s="151"/>
      <c r="I1076"/>
      <c r="P1076"/>
    </row>
    <row r="1077" spans="3:16" x14ac:dyDescent="0.2">
      <c r="C1077" s="151"/>
      <c r="I1077"/>
      <c r="P1077"/>
    </row>
    <row r="1078" spans="3:16" x14ac:dyDescent="0.2">
      <c r="C1078" s="151"/>
      <c r="I1078"/>
      <c r="P1078"/>
    </row>
    <row r="1079" spans="3:16" x14ac:dyDescent="0.2">
      <c r="C1079" s="151"/>
      <c r="I1079"/>
      <c r="P1079"/>
    </row>
    <row r="1080" spans="3:16" x14ac:dyDescent="0.2">
      <c r="C1080" s="151"/>
      <c r="I1080"/>
      <c r="P1080"/>
    </row>
    <row r="1081" spans="3:16" x14ac:dyDescent="0.2">
      <c r="C1081" s="151"/>
      <c r="I1081"/>
      <c r="P1081"/>
    </row>
    <row r="1082" spans="3:16" x14ac:dyDescent="0.2">
      <c r="C1082" s="151"/>
      <c r="I1082"/>
      <c r="P1082"/>
    </row>
    <row r="1083" spans="3:16" x14ac:dyDescent="0.2">
      <c r="C1083" s="151"/>
      <c r="I1083"/>
      <c r="P1083"/>
    </row>
    <row r="1084" spans="3:16" x14ac:dyDescent="0.2">
      <c r="C1084" s="151"/>
      <c r="I1084"/>
      <c r="P1084"/>
    </row>
    <row r="1085" spans="3:16" x14ac:dyDescent="0.2">
      <c r="C1085" s="151"/>
      <c r="I1085"/>
      <c r="P1085"/>
    </row>
    <row r="1086" spans="3:16" x14ac:dyDescent="0.2">
      <c r="C1086" s="151"/>
      <c r="I1086"/>
      <c r="P1086"/>
    </row>
    <row r="1087" spans="3:16" x14ac:dyDescent="0.2">
      <c r="C1087" s="151"/>
      <c r="I1087"/>
      <c r="P1087"/>
    </row>
    <row r="1088" spans="3:16" x14ac:dyDescent="0.2">
      <c r="C1088" s="151"/>
      <c r="I1088"/>
      <c r="P1088"/>
    </row>
    <row r="1089" spans="3:16" x14ac:dyDescent="0.2">
      <c r="C1089" s="151"/>
      <c r="I1089"/>
      <c r="P1089"/>
    </row>
    <row r="1090" spans="3:16" x14ac:dyDescent="0.2">
      <c r="C1090" s="151"/>
      <c r="I1090"/>
      <c r="P1090"/>
    </row>
    <row r="1091" spans="3:16" x14ac:dyDescent="0.2">
      <c r="C1091" s="151"/>
      <c r="I1091"/>
      <c r="P1091"/>
    </row>
    <row r="1092" spans="3:16" x14ac:dyDescent="0.2">
      <c r="C1092" s="151"/>
      <c r="I1092"/>
      <c r="P1092"/>
    </row>
    <row r="1093" spans="3:16" x14ac:dyDescent="0.2">
      <c r="C1093" s="151"/>
      <c r="I1093"/>
      <c r="P1093"/>
    </row>
    <row r="1094" spans="3:16" x14ac:dyDescent="0.2">
      <c r="C1094" s="151"/>
      <c r="I1094"/>
      <c r="P1094"/>
    </row>
    <row r="1095" spans="3:16" x14ac:dyDescent="0.2">
      <c r="C1095" s="151"/>
      <c r="I1095"/>
      <c r="P1095"/>
    </row>
    <row r="1096" spans="3:16" x14ac:dyDescent="0.2">
      <c r="C1096" s="151"/>
      <c r="I1096"/>
      <c r="P1096"/>
    </row>
    <row r="1097" spans="3:16" x14ac:dyDescent="0.2">
      <c r="C1097" s="151"/>
      <c r="I1097"/>
      <c r="P1097"/>
    </row>
    <row r="1098" spans="3:16" x14ac:dyDescent="0.2">
      <c r="C1098" s="151"/>
      <c r="I1098"/>
      <c r="P1098"/>
    </row>
    <row r="1099" spans="3:16" x14ac:dyDescent="0.2">
      <c r="C1099" s="151"/>
      <c r="I1099"/>
      <c r="P1099"/>
    </row>
    <row r="1100" spans="3:16" x14ac:dyDescent="0.2">
      <c r="C1100" s="151"/>
      <c r="I1100"/>
      <c r="P1100"/>
    </row>
    <row r="1101" spans="3:16" x14ac:dyDescent="0.2">
      <c r="C1101" s="151"/>
      <c r="I1101"/>
      <c r="P1101"/>
    </row>
    <row r="1102" spans="3:16" x14ac:dyDescent="0.2">
      <c r="C1102" s="151"/>
      <c r="I1102"/>
      <c r="P1102"/>
    </row>
    <row r="1103" spans="3:16" x14ac:dyDescent="0.2">
      <c r="C1103" s="151"/>
      <c r="I1103"/>
      <c r="P1103"/>
    </row>
    <row r="1104" spans="3:16" x14ac:dyDescent="0.2">
      <c r="C1104" s="151"/>
      <c r="I1104"/>
      <c r="P1104"/>
    </row>
    <row r="1105" spans="3:16" x14ac:dyDescent="0.2">
      <c r="C1105" s="151"/>
      <c r="I1105"/>
      <c r="P1105"/>
    </row>
    <row r="1106" spans="3:16" x14ac:dyDescent="0.2">
      <c r="C1106" s="151"/>
      <c r="I1106"/>
      <c r="P1106"/>
    </row>
    <row r="1107" spans="3:16" x14ac:dyDescent="0.2">
      <c r="C1107" s="151"/>
      <c r="I1107"/>
      <c r="P1107"/>
    </row>
    <row r="1108" spans="3:16" x14ac:dyDescent="0.2">
      <c r="C1108" s="151"/>
      <c r="I1108"/>
      <c r="P1108"/>
    </row>
    <row r="1109" spans="3:16" x14ac:dyDescent="0.2">
      <c r="C1109" s="151"/>
      <c r="I1109"/>
      <c r="P1109"/>
    </row>
    <row r="1110" spans="3:16" x14ac:dyDescent="0.2">
      <c r="C1110" s="151"/>
      <c r="I1110"/>
      <c r="P1110"/>
    </row>
    <row r="1111" spans="3:16" x14ac:dyDescent="0.2">
      <c r="C1111" s="151"/>
      <c r="I1111"/>
      <c r="P1111"/>
    </row>
    <row r="1112" spans="3:16" x14ac:dyDescent="0.2">
      <c r="C1112" s="151"/>
      <c r="I1112"/>
      <c r="P1112"/>
    </row>
    <row r="1113" spans="3:16" x14ac:dyDescent="0.2">
      <c r="C1113" s="151"/>
      <c r="I1113"/>
      <c r="P1113"/>
    </row>
    <row r="1114" spans="3:16" x14ac:dyDescent="0.2">
      <c r="C1114" s="151"/>
      <c r="I1114"/>
      <c r="P1114"/>
    </row>
    <row r="1115" spans="3:16" x14ac:dyDescent="0.2">
      <c r="C1115" s="151"/>
      <c r="I1115"/>
      <c r="P1115"/>
    </row>
    <row r="1116" spans="3:16" x14ac:dyDescent="0.2">
      <c r="C1116" s="151"/>
      <c r="I1116"/>
      <c r="P1116"/>
    </row>
    <row r="1117" spans="3:16" x14ac:dyDescent="0.2">
      <c r="C1117" s="151"/>
      <c r="I1117"/>
      <c r="P1117"/>
    </row>
    <row r="1118" spans="3:16" x14ac:dyDescent="0.2">
      <c r="C1118" s="151"/>
      <c r="I1118"/>
      <c r="P1118"/>
    </row>
    <row r="1119" spans="3:16" x14ac:dyDescent="0.2">
      <c r="C1119" s="151"/>
      <c r="I1119"/>
      <c r="P1119"/>
    </row>
    <row r="1120" spans="3:16" x14ac:dyDescent="0.2">
      <c r="C1120" s="151"/>
      <c r="I1120"/>
      <c r="P1120"/>
    </row>
    <row r="1121" spans="3:16" x14ac:dyDescent="0.2">
      <c r="C1121" s="151"/>
      <c r="I1121"/>
      <c r="P1121"/>
    </row>
    <row r="1122" spans="3:16" x14ac:dyDescent="0.2">
      <c r="C1122" s="151"/>
      <c r="I1122"/>
      <c r="P1122"/>
    </row>
    <row r="1123" spans="3:16" x14ac:dyDescent="0.2">
      <c r="C1123" s="151"/>
      <c r="I1123"/>
      <c r="P1123"/>
    </row>
    <row r="1124" spans="3:16" x14ac:dyDescent="0.2">
      <c r="C1124" s="151"/>
      <c r="I1124"/>
      <c r="P1124"/>
    </row>
    <row r="1125" spans="3:16" x14ac:dyDescent="0.2">
      <c r="C1125" s="151"/>
      <c r="I1125"/>
      <c r="P1125"/>
    </row>
    <row r="1126" spans="3:16" x14ac:dyDescent="0.2">
      <c r="C1126" s="151"/>
      <c r="I1126"/>
      <c r="P1126"/>
    </row>
    <row r="1127" spans="3:16" x14ac:dyDescent="0.2">
      <c r="C1127" s="151"/>
      <c r="I1127"/>
      <c r="P1127"/>
    </row>
    <row r="1128" spans="3:16" x14ac:dyDescent="0.2">
      <c r="C1128" s="151"/>
      <c r="I1128"/>
      <c r="P1128"/>
    </row>
    <row r="1129" spans="3:16" x14ac:dyDescent="0.2">
      <c r="C1129" s="151"/>
      <c r="I1129"/>
      <c r="P1129"/>
    </row>
    <row r="1130" spans="3:16" x14ac:dyDescent="0.2">
      <c r="C1130" s="151"/>
      <c r="I1130"/>
      <c r="P1130"/>
    </row>
    <row r="1131" spans="3:16" x14ac:dyDescent="0.2">
      <c r="C1131" s="151"/>
      <c r="I1131"/>
      <c r="P1131"/>
    </row>
    <row r="1132" spans="3:16" x14ac:dyDescent="0.2">
      <c r="C1132" s="151"/>
      <c r="I1132"/>
      <c r="P1132"/>
    </row>
    <row r="1133" spans="3:16" x14ac:dyDescent="0.2">
      <c r="C1133" s="151"/>
      <c r="I1133"/>
      <c r="P1133"/>
    </row>
    <row r="1134" spans="3:16" x14ac:dyDescent="0.2">
      <c r="C1134" s="151"/>
      <c r="I1134"/>
      <c r="P1134"/>
    </row>
    <row r="1135" spans="3:16" x14ac:dyDescent="0.2">
      <c r="C1135" s="151"/>
      <c r="I1135"/>
      <c r="P1135"/>
    </row>
    <row r="1136" spans="3:16" x14ac:dyDescent="0.2">
      <c r="C1136" s="151"/>
      <c r="I1136"/>
      <c r="P1136"/>
    </row>
    <row r="1137" spans="3:16" x14ac:dyDescent="0.2">
      <c r="C1137" s="151"/>
      <c r="I1137"/>
      <c r="P1137"/>
    </row>
    <row r="1138" spans="3:16" x14ac:dyDescent="0.2">
      <c r="C1138" s="151"/>
      <c r="I1138"/>
      <c r="P1138"/>
    </row>
    <row r="1139" spans="3:16" x14ac:dyDescent="0.2">
      <c r="C1139" s="151"/>
      <c r="I1139"/>
      <c r="P1139"/>
    </row>
    <row r="1140" spans="3:16" x14ac:dyDescent="0.2">
      <c r="C1140" s="151"/>
      <c r="I1140"/>
      <c r="P1140"/>
    </row>
    <row r="1141" spans="3:16" x14ac:dyDescent="0.2">
      <c r="C1141" s="151"/>
      <c r="I1141"/>
      <c r="P1141"/>
    </row>
    <row r="1142" spans="3:16" x14ac:dyDescent="0.2">
      <c r="C1142" s="151"/>
      <c r="I1142"/>
      <c r="P1142"/>
    </row>
    <row r="1143" spans="3:16" x14ac:dyDescent="0.2">
      <c r="C1143" s="151"/>
      <c r="I1143"/>
      <c r="P1143"/>
    </row>
    <row r="1144" spans="3:16" x14ac:dyDescent="0.2">
      <c r="C1144" s="151"/>
      <c r="I1144"/>
      <c r="P1144"/>
    </row>
    <row r="1145" spans="3:16" x14ac:dyDescent="0.2">
      <c r="C1145" s="151"/>
      <c r="I1145"/>
      <c r="P1145"/>
    </row>
    <row r="1146" spans="3:16" x14ac:dyDescent="0.2">
      <c r="C1146" s="151"/>
      <c r="I1146"/>
      <c r="P1146"/>
    </row>
    <row r="1147" spans="3:16" x14ac:dyDescent="0.2">
      <c r="C1147" s="151"/>
      <c r="I1147"/>
      <c r="P1147"/>
    </row>
    <row r="1148" spans="3:16" x14ac:dyDescent="0.2">
      <c r="C1148" s="151"/>
      <c r="I1148"/>
      <c r="P1148"/>
    </row>
    <row r="1149" spans="3:16" x14ac:dyDescent="0.2">
      <c r="C1149" s="151"/>
      <c r="I1149"/>
      <c r="P1149"/>
    </row>
    <row r="1150" spans="3:16" x14ac:dyDescent="0.2">
      <c r="C1150" s="151"/>
      <c r="I1150"/>
      <c r="P1150"/>
    </row>
    <row r="1151" spans="3:16" x14ac:dyDescent="0.2">
      <c r="C1151" s="151"/>
      <c r="I1151"/>
      <c r="P1151"/>
    </row>
    <row r="1152" spans="3:16" x14ac:dyDescent="0.2">
      <c r="C1152" s="151"/>
      <c r="I1152"/>
      <c r="P1152"/>
    </row>
    <row r="1153" spans="3:16" x14ac:dyDescent="0.2">
      <c r="C1153" s="151"/>
      <c r="I1153"/>
      <c r="P1153"/>
    </row>
    <row r="1154" spans="3:16" x14ac:dyDescent="0.2">
      <c r="C1154" s="151"/>
      <c r="I1154"/>
      <c r="P1154"/>
    </row>
    <row r="1155" spans="3:16" x14ac:dyDescent="0.2">
      <c r="C1155" s="151"/>
      <c r="I1155"/>
      <c r="P1155"/>
    </row>
    <row r="1156" spans="3:16" x14ac:dyDescent="0.2">
      <c r="C1156" s="151"/>
      <c r="I1156"/>
      <c r="P1156"/>
    </row>
    <row r="1157" spans="3:16" x14ac:dyDescent="0.2">
      <c r="C1157" s="151"/>
      <c r="I1157"/>
      <c r="P1157"/>
    </row>
    <row r="1158" spans="3:16" x14ac:dyDescent="0.2">
      <c r="C1158" s="151"/>
      <c r="I1158"/>
      <c r="P1158"/>
    </row>
    <row r="1159" spans="3:16" x14ac:dyDescent="0.2">
      <c r="C1159" s="151"/>
      <c r="I1159"/>
      <c r="P1159"/>
    </row>
    <row r="1160" spans="3:16" x14ac:dyDescent="0.2">
      <c r="C1160" s="151"/>
      <c r="I1160"/>
      <c r="P1160"/>
    </row>
    <row r="1161" spans="3:16" x14ac:dyDescent="0.2">
      <c r="C1161" s="151"/>
      <c r="I1161"/>
      <c r="P1161"/>
    </row>
    <row r="1162" spans="3:16" x14ac:dyDescent="0.2">
      <c r="C1162" s="151"/>
      <c r="I1162"/>
      <c r="P1162"/>
    </row>
    <row r="1163" spans="3:16" x14ac:dyDescent="0.2">
      <c r="C1163" s="151"/>
      <c r="I1163"/>
      <c r="P1163"/>
    </row>
    <row r="1164" spans="3:16" x14ac:dyDescent="0.2">
      <c r="C1164" s="151"/>
      <c r="I1164"/>
      <c r="P1164"/>
    </row>
    <row r="1165" spans="3:16" x14ac:dyDescent="0.2">
      <c r="C1165" s="151"/>
      <c r="I1165"/>
      <c r="P1165"/>
    </row>
    <row r="1166" spans="3:16" x14ac:dyDescent="0.2">
      <c r="C1166" s="151"/>
      <c r="I1166"/>
      <c r="P1166"/>
    </row>
    <row r="1167" spans="3:16" x14ac:dyDescent="0.2">
      <c r="C1167" s="151"/>
      <c r="I1167"/>
      <c r="P1167"/>
    </row>
    <row r="1168" spans="3:16" x14ac:dyDescent="0.2">
      <c r="C1168" s="151"/>
      <c r="I1168"/>
      <c r="P1168"/>
    </row>
    <row r="1169" spans="3:16" x14ac:dyDescent="0.2">
      <c r="C1169" s="151"/>
      <c r="I1169"/>
      <c r="P1169"/>
    </row>
    <row r="1170" spans="3:16" x14ac:dyDescent="0.2">
      <c r="C1170" s="151"/>
      <c r="I1170"/>
      <c r="P1170"/>
    </row>
    <row r="1171" spans="3:16" x14ac:dyDescent="0.2">
      <c r="C1171" s="151"/>
      <c r="I1171"/>
      <c r="P1171"/>
    </row>
    <row r="1172" spans="3:16" x14ac:dyDescent="0.2">
      <c r="C1172" s="151"/>
      <c r="I1172"/>
      <c r="P1172"/>
    </row>
    <row r="1173" spans="3:16" x14ac:dyDescent="0.2">
      <c r="C1173" s="151"/>
      <c r="I1173"/>
      <c r="P1173"/>
    </row>
    <row r="1174" spans="3:16" x14ac:dyDescent="0.2">
      <c r="C1174" s="151"/>
      <c r="I1174"/>
      <c r="P1174"/>
    </row>
    <row r="1175" spans="3:16" x14ac:dyDescent="0.2">
      <c r="C1175" s="151"/>
      <c r="I1175"/>
      <c r="P1175"/>
    </row>
    <row r="1176" spans="3:16" x14ac:dyDescent="0.2">
      <c r="C1176" s="151"/>
      <c r="I1176"/>
      <c r="P1176"/>
    </row>
    <row r="1177" spans="3:16" x14ac:dyDescent="0.2">
      <c r="C1177" s="151"/>
      <c r="I1177"/>
      <c r="P1177"/>
    </row>
    <row r="1178" spans="3:16" x14ac:dyDescent="0.2">
      <c r="C1178" s="151"/>
      <c r="I1178"/>
      <c r="P1178"/>
    </row>
    <row r="1179" spans="3:16" x14ac:dyDescent="0.2">
      <c r="C1179" s="151"/>
      <c r="I1179"/>
      <c r="P1179"/>
    </row>
    <row r="1180" spans="3:16" x14ac:dyDescent="0.2">
      <c r="C1180" s="151"/>
      <c r="I1180"/>
      <c r="P1180"/>
    </row>
    <row r="1181" spans="3:16" x14ac:dyDescent="0.2">
      <c r="C1181" s="151"/>
      <c r="I1181"/>
      <c r="P1181"/>
    </row>
    <row r="1182" spans="3:16" x14ac:dyDescent="0.2">
      <c r="C1182" s="151"/>
      <c r="I1182"/>
      <c r="P1182"/>
    </row>
    <row r="1183" spans="3:16" x14ac:dyDescent="0.2">
      <c r="C1183" s="151"/>
      <c r="I1183"/>
      <c r="P1183"/>
    </row>
    <row r="1184" spans="3:16" x14ac:dyDescent="0.2">
      <c r="C1184" s="151"/>
      <c r="I1184"/>
      <c r="P1184"/>
    </row>
    <row r="1185" spans="3:16" x14ac:dyDescent="0.2">
      <c r="C1185" s="151"/>
      <c r="I1185"/>
      <c r="P1185"/>
    </row>
    <row r="1186" spans="3:16" x14ac:dyDescent="0.2">
      <c r="C1186" s="151"/>
      <c r="I1186"/>
      <c r="P1186"/>
    </row>
    <row r="1187" spans="3:16" x14ac:dyDescent="0.2">
      <c r="C1187" s="151"/>
      <c r="I1187"/>
      <c r="P1187"/>
    </row>
    <row r="1188" spans="3:16" x14ac:dyDescent="0.2">
      <c r="C1188" s="151"/>
      <c r="I1188"/>
      <c r="P1188"/>
    </row>
    <row r="1189" spans="3:16" x14ac:dyDescent="0.2">
      <c r="C1189" s="151"/>
      <c r="I1189"/>
      <c r="P1189"/>
    </row>
    <row r="1190" spans="3:16" x14ac:dyDescent="0.2">
      <c r="C1190" s="151"/>
      <c r="I1190"/>
      <c r="P1190"/>
    </row>
    <row r="1191" spans="3:16" x14ac:dyDescent="0.2">
      <c r="C1191" s="151"/>
      <c r="I1191"/>
      <c r="P1191"/>
    </row>
    <row r="1192" spans="3:16" x14ac:dyDescent="0.2">
      <c r="C1192" s="151"/>
      <c r="I1192"/>
      <c r="P1192"/>
    </row>
    <row r="1193" spans="3:16" x14ac:dyDescent="0.2">
      <c r="C1193" s="151"/>
      <c r="I1193"/>
      <c r="P1193"/>
    </row>
    <row r="1194" spans="3:16" x14ac:dyDescent="0.2">
      <c r="C1194" s="151"/>
      <c r="I1194"/>
      <c r="P1194"/>
    </row>
    <row r="1195" spans="3:16" x14ac:dyDescent="0.2">
      <c r="C1195" s="151"/>
      <c r="I1195"/>
      <c r="P1195"/>
    </row>
    <row r="1196" spans="3:16" x14ac:dyDescent="0.2">
      <c r="C1196" s="151"/>
      <c r="I1196"/>
      <c r="P1196"/>
    </row>
    <row r="1197" spans="3:16" x14ac:dyDescent="0.2">
      <c r="C1197" s="151"/>
      <c r="I1197"/>
      <c r="P1197"/>
    </row>
    <row r="1198" spans="3:16" x14ac:dyDescent="0.2">
      <c r="C1198" s="151"/>
      <c r="I1198"/>
      <c r="P1198"/>
    </row>
    <row r="1199" spans="3:16" x14ac:dyDescent="0.2">
      <c r="C1199" s="151"/>
      <c r="I1199"/>
      <c r="P1199"/>
    </row>
    <row r="1200" spans="3:16" x14ac:dyDescent="0.2">
      <c r="C1200" s="151"/>
      <c r="I1200"/>
      <c r="P1200"/>
    </row>
    <row r="1201" spans="3:16" x14ac:dyDescent="0.2">
      <c r="C1201" s="151"/>
      <c r="I1201"/>
      <c r="P1201"/>
    </row>
    <row r="1202" spans="3:16" x14ac:dyDescent="0.2">
      <c r="C1202" s="151"/>
      <c r="I1202"/>
      <c r="P1202"/>
    </row>
    <row r="1203" spans="3:16" x14ac:dyDescent="0.2">
      <c r="C1203" s="151"/>
      <c r="I1203"/>
      <c r="P1203"/>
    </row>
    <row r="1204" spans="3:16" x14ac:dyDescent="0.2">
      <c r="C1204" s="151"/>
      <c r="I1204"/>
      <c r="P1204"/>
    </row>
    <row r="1205" spans="3:16" x14ac:dyDescent="0.2">
      <c r="C1205" s="151"/>
      <c r="I1205"/>
      <c r="P1205"/>
    </row>
    <row r="1206" spans="3:16" x14ac:dyDescent="0.2">
      <c r="C1206" s="151"/>
      <c r="I1206"/>
      <c r="P1206"/>
    </row>
    <row r="1207" spans="3:16" x14ac:dyDescent="0.2">
      <c r="C1207" s="151"/>
      <c r="I1207"/>
      <c r="P1207"/>
    </row>
    <row r="1208" spans="3:16" x14ac:dyDescent="0.2">
      <c r="C1208" s="151"/>
      <c r="I1208"/>
      <c r="P1208"/>
    </row>
    <row r="1209" spans="3:16" x14ac:dyDescent="0.2">
      <c r="C1209" s="151"/>
      <c r="I1209"/>
      <c r="P1209"/>
    </row>
    <row r="1210" spans="3:16" x14ac:dyDescent="0.2">
      <c r="C1210" s="151"/>
      <c r="I1210"/>
      <c r="P1210"/>
    </row>
    <row r="1211" spans="3:16" x14ac:dyDescent="0.2">
      <c r="C1211" s="151"/>
      <c r="I1211"/>
      <c r="P1211"/>
    </row>
    <row r="1212" spans="3:16" x14ac:dyDescent="0.2">
      <c r="C1212" s="151"/>
      <c r="I1212"/>
      <c r="P1212"/>
    </row>
    <row r="1213" spans="3:16" x14ac:dyDescent="0.2">
      <c r="C1213" s="151"/>
      <c r="I1213"/>
      <c r="P1213"/>
    </row>
    <row r="1214" spans="3:16" x14ac:dyDescent="0.2">
      <c r="C1214" s="151"/>
      <c r="I1214"/>
      <c r="P1214"/>
    </row>
    <row r="1215" spans="3:16" x14ac:dyDescent="0.2">
      <c r="C1215" s="151"/>
      <c r="I1215"/>
      <c r="P1215"/>
    </row>
    <row r="1216" spans="3:16" x14ac:dyDescent="0.2">
      <c r="C1216" s="151"/>
      <c r="I1216"/>
      <c r="P1216"/>
    </row>
    <row r="1217" spans="3:16" x14ac:dyDescent="0.2">
      <c r="C1217" s="151"/>
      <c r="I1217"/>
      <c r="P1217"/>
    </row>
    <row r="1218" spans="3:16" x14ac:dyDescent="0.2">
      <c r="C1218" s="151"/>
      <c r="I1218"/>
      <c r="P1218"/>
    </row>
    <row r="1219" spans="3:16" x14ac:dyDescent="0.2">
      <c r="C1219" s="151"/>
      <c r="I1219"/>
      <c r="P1219"/>
    </row>
    <row r="1220" spans="3:16" x14ac:dyDescent="0.2">
      <c r="C1220" s="151"/>
      <c r="I1220"/>
      <c r="P1220"/>
    </row>
    <row r="1221" spans="3:16" x14ac:dyDescent="0.2">
      <c r="C1221" s="151"/>
      <c r="I1221"/>
      <c r="P1221"/>
    </row>
    <row r="1222" spans="3:16" x14ac:dyDescent="0.2">
      <c r="C1222" s="151"/>
      <c r="I1222"/>
      <c r="P1222"/>
    </row>
    <row r="1223" spans="3:16" x14ac:dyDescent="0.2">
      <c r="C1223" s="151"/>
      <c r="I1223"/>
      <c r="P1223"/>
    </row>
    <row r="1224" spans="3:16" x14ac:dyDescent="0.2">
      <c r="C1224" s="151"/>
      <c r="I1224"/>
      <c r="P1224"/>
    </row>
    <row r="1225" spans="3:16" x14ac:dyDescent="0.2">
      <c r="C1225" s="151"/>
      <c r="I1225"/>
      <c r="P1225"/>
    </row>
    <row r="1226" spans="3:16" x14ac:dyDescent="0.2">
      <c r="C1226" s="151"/>
      <c r="I1226"/>
      <c r="P1226"/>
    </row>
    <row r="1227" spans="3:16" x14ac:dyDescent="0.2">
      <c r="C1227" s="151"/>
      <c r="I1227"/>
      <c r="P1227"/>
    </row>
    <row r="1228" spans="3:16" x14ac:dyDescent="0.2">
      <c r="C1228" s="151"/>
      <c r="I1228"/>
      <c r="P1228"/>
    </row>
    <row r="1229" spans="3:16" x14ac:dyDescent="0.2">
      <c r="C1229" s="151"/>
      <c r="I1229"/>
      <c r="P1229"/>
    </row>
    <row r="1230" spans="3:16" x14ac:dyDescent="0.2">
      <c r="C1230" s="151"/>
      <c r="I1230"/>
      <c r="P1230"/>
    </row>
    <row r="1231" spans="3:16" x14ac:dyDescent="0.2">
      <c r="C1231" s="151"/>
      <c r="I1231"/>
      <c r="P1231"/>
    </row>
    <row r="1232" spans="3:16" x14ac:dyDescent="0.2">
      <c r="C1232" s="151"/>
      <c r="I1232"/>
      <c r="P1232"/>
    </row>
    <row r="1233" spans="3:16" x14ac:dyDescent="0.2">
      <c r="C1233" s="151"/>
      <c r="I1233"/>
      <c r="P1233"/>
    </row>
    <row r="1234" spans="3:16" x14ac:dyDescent="0.2">
      <c r="C1234" s="151"/>
      <c r="I1234"/>
      <c r="P1234"/>
    </row>
    <row r="1235" spans="3:16" x14ac:dyDescent="0.2">
      <c r="C1235" s="151"/>
      <c r="I1235"/>
      <c r="P1235"/>
    </row>
    <row r="1236" spans="3:16" x14ac:dyDescent="0.2">
      <c r="C1236" s="151"/>
      <c r="I1236"/>
      <c r="P1236"/>
    </row>
    <row r="1237" spans="3:16" x14ac:dyDescent="0.2">
      <c r="C1237" s="151"/>
      <c r="I1237"/>
      <c r="P1237"/>
    </row>
    <row r="1238" spans="3:16" x14ac:dyDescent="0.2">
      <c r="C1238" s="151"/>
      <c r="I1238"/>
      <c r="P1238"/>
    </row>
    <row r="1239" spans="3:16" x14ac:dyDescent="0.2">
      <c r="C1239" s="151"/>
      <c r="I1239"/>
      <c r="P1239"/>
    </row>
    <row r="1240" spans="3:16" x14ac:dyDescent="0.2">
      <c r="C1240" s="151"/>
      <c r="I1240"/>
      <c r="P1240"/>
    </row>
    <row r="1241" spans="3:16" x14ac:dyDescent="0.2">
      <c r="C1241" s="151"/>
      <c r="I1241"/>
      <c r="P1241"/>
    </row>
    <row r="1242" spans="3:16" x14ac:dyDescent="0.2">
      <c r="C1242" s="151"/>
      <c r="I1242"/>
      <c r="P1242"/>
    </row>
    <row r="1243" spans="3:16" x14ac:dyDescent="0.2">
      <c r="C1243" s="151"/>
      <c r="I1243"/>
      <c r="P1243"/>
    </row>
    <row r="1244" spans="3:16" x14ac:dyDescent="0.2">
      <c r="C1244" s="151"/>
      <c r="I1244"/>
      <c r="P1244"/>
    </row>
    <row r="1245" spans="3:16" x14ac:dyDescent="0.2">
      <c r="C1245" s="151"/>
      <c r="I1245"/>
      <c r="P1245"/>
    </row>
    <row r="1246" spans="3:16" x14ac:dyDescent="0.2">
      <c r="C1246" s="151"/>
      <c r="I1246"/>
      <c r="P1246"/>
    </row>
    <row r="1247" spans="3:16" x14ac:dyDescent="0.2">
      <c r="C1247" s="151"/>
      <c r="I1247"/>
      <c r="P1247"/>
    </row>
    <row r="1248" spans="3:16" x14ac:dyDescent="0.2">
      <c r="C1248" s="151"/>
      <c r="I1248"/>
      <c r="P1248"/>
    </row>
    <row r="1249" spans="3:16" x14ac:dyDescent="0.2">
      <c r="C1249" s="151"/>
      <c r="I1249"/>
      <c r="P1249"/>
    </row>
    <row r="1250" spans="3:16" x14ac:dyDescent="0.2">
      <c r="C1250" s="151"/>
      <c r="I1250"/>
      <c r="P1250"/>
    </row>
    <row r="1251" spans="3:16" x14ac:dyDescent="0.2">
      <c r="C1251" s="151"/>
      <c r="I1251"/>
      <c r="P1251"/>
    </row>
    <row r="1252" spans="3:16" x14ac:dyDescent="0.2">
      <c r="C1252" s="151"/>
      <c r="I1252"/>
      <c r="P1252"/>
    </row>
    <row r="1253" spans="3:16" x14ac:dyDescent="0.2">
      <c r="C1253" s="151"/>
      <c r="I1253"/>
      <c r="P1253"/>
    </row>
    <row r="1254" spans="3:16" x14ac:dyDescent="0.2">
      <c r="C1254" s="151"/>
      <c r="I1254"/>
      <c r="P1254"/>
    </row>
    <row r="1255" spans="3:16" x14ac:dyDescent="0.2">
      <c r="C1255" s="151"/>
      <c r="I1255"/>
      <c r="P1255"/>
    </row>
    <row r="1256" spans="3:16" x14ac:dyDescent="0.2">
      <c r="C1256" s="151"/>
      <c r="I1256"/>
      <c r="P1256"/>
    </row>
    <row r="1257" spans="3:16" x14ac:dyDescent="0.2">
      <c r="C1257" s="151"/>
      <c r="I1257"/>
      <c r="P1257"/>
    </row>
    <row r="1258" spans="3:16" x14ac:dyDescent="0.2">
      <c r="C1258" s="151"/>
      <c r="I1258"/>
      <c r="P1258"/>
    </row>
    <row r="1259" spans="3:16" x14ac:dyDescent="0.2">
      <c r="C1259" s="151"/>
      <c r="I1259"/>
      <c r="P1259"/>
    </row>
    <row r="1260" spans="3:16" x14ac:dyDescent="0.2">
      <c r="C1260" s="151"/>
      <c r="I1260"/>
      <c r="P1260"/>
    </row>
    <row r="1261" spans="3:16" x14ac:dyDescent="0.2">
      <c r="C1261" s="151"/>
      <c r="I1261"/>
      <c r="P1261"/>
    </row>
    <row r="1262" spans="3:16" x14ac:dyDescent="0.2">
      <c r="C1262" s="151"/>
      <c r="I1262"/>
      <c r="P1262"/>
    </row>
    <row r="1263" spans="3:16" x14ac:dyDescent="0.2">
      <c r="C1263" s="151"/>
      <c r="I1263"/>
      <c r="P1263"/>
    </row>
    <row r="1264" spans="3:16" x14ac:dyDescent="0.2">
      <c r="C1264" s="151"/>
      <c r="I1264"/>
      <c r="P1264"/>
    </row>
    <row r="1265" spans="3:16" x14ac:dyDescent="0.2">
      <c r="C1265" s="151"/>
      <c r="I1265"/>
      <c r="P1265"/>
    </row>
    <row r="1266" spans="3:16" x14ac:dyDescent="0.2">
      <c r="C1266" s="151"/>
      <c r="I1266"/>
      <c r="P1266"/>
    </row>
    <row r="1267" spans="3:16" x14ac:dyDescent="0.2">
      <c r="C1267" s="151"/>
      <c r="I1267"/>
      <c r="P1267"/>
    </row>
    <row r="1268" spans="3:16" x14ac:dyDescent="0.2">
      <c r="C1268" s="151"/>
      <c r="I1268"/>
      <c r="P1268"/>
    </row>
    <row r="1269" spans="3:16" x14ac:dyDescent="0.2">
      <c r="C1269" s="151"/>
      <c r="I1269"/>
      <c r="P1269"/>
    </row>
    <row r="1270" spans="3:16" x14ac:dyDescent="0.2">
      <c r="C1270" s="151"/>
      <c r="I1270"/>
      <c r="P1270"/>
    </row>
    <row r="1271" spans="3:16" x14ac:dyDescent="0.2">
      <c r="C1271" s="151"/>
      <c r="I1271"/>
      <c r="P1271"/>
    </row>
    <row r="1272" spans="3:16" x14ac:dyDescent="0.2">
      <c r="C1272" s="151"/>
      <c r="I1272"/>
      <c r="P1272"/>
    </row>
    <row r="1273" spans="3:16" x14ac:dyDescent="0.2">
      <c r="C1273" s="151"/>
      <c r="I1273"/>
      <c r="P1273"/>
    </row>
    <row r="1274" spans="3:16" x14ac:dyDescent="0.2">
      <c r="C1274" s="151"/>
      <c r="I1274"/>
      <c r="P1274"/>
    </row>
    <row r="1275" spans="3:16" x14ac:dyDescent="0.2">
      <c r="C1275" s="151"/>
      <c r="I1275"/>
      <c r="P1275"/>
    </row>
    <row r="1276" spans="3:16" x14ac:dyDescent="0.2">
      <c r="C1276" s="151"/>
      <c r="I1276"/>
      <c r="P1276"/>
    </row>
    <row r="1277" spans="3:16" x14ac:dyDescent="0.2">
      <c r="C1277" s="151"/>
      <c r="I1277"/>
      <c r="P1277"/>
    </row>
    <row r="1278" spans="3:16" x14ac:dyDescent="0.2">
      <c r="C1278" s="151"/>
      <c r="I1278"/>
      <c r="P1278"/>
    </row>
    <row r="1279" spans="3:16" x14ac:dyDescent="0.2">
      <c r="C1279" s="151"/>
      <c r="I1279"/>
      <c r="P1279"/>
    </row>
    <row r="1280" spans="3:16" x14ac:dyDescent="0.2">
      <c r="C1280" s="151"/>
      <c r="I1280"/>
      <c r="P1280"/>
    </row>
    <row r="1281" spans="3:16" x14ac:dyDescent="0.2">
      <c r="C1281" s="151"/>
      <c r="I1281"/>
      <c r="P1281"/>
    </row>
    <row r="1282" spans="3:16" x14ac:dyDescent="0.2">
      <c r="C1282" s="151"/>
      <c r="I1282"/>
      <c r="P1282"/>
    </row>
    <row r="1283" spans="3:16" x14ac:dyDescent="0.2">
      <c r="C1283" s="151"/>
      <c r="I1283"/>
      <c r="P1283"/>
    </row>
    <row r="1284" spans="3:16" x14ac:dyDescent="0.2">
      <c r="C1284" s="151"/>
      <c r="I1284"/>
      <c r="P1284"/>
    </row>
    <row r="1285" spans="3:16" x14ac:dyDescent="0.2">
      <c r="C1285" s="151"/>
      <c r="I1285"/>
      <c r="P1285"/>
    </row>
    <row r="1286" spans="3:16" x14ac:dyDescent="0.2">
      <c r="C1286" s="151"/>
      <c r="I1286"/>
      <c r="P1286"/>
    </row>
    <row r="1287" spans="3:16" x14ac:dyDescent="0.2">
      <c r="C1287" s="151"/>
      <c r="I1287"/>
      <c r="P1287"/>
    </row>
    <row r="1288" spans="3:16" x14ac:dyDescent="0.2">
      <c r="C1288" s="151"/>
      <c r="I1288"/>
      <c r="P1288"/>
    </row>
    <row r="1289" spans="3:16" x14ac:dyDescent="0.2">
      <c r="C1289" s="151"/>
      <c r="I1289"/>
      <c r="P1289"/>
    </row>
    <row r="1290" spans="3:16" x14ac:dyDescent="0.2">
      <c r="C1290" s="151"/>
      <c r="I1290"/>
      <c r="P1290"/>
    </row>
    <row r="1291" spans="3:16" x14ac:dyDescent="0.2">
      <c r="C1291" s="151"/>
      <c r="I1291"/>
      <c r="P1291"/>
    </row>
    <row r="1292" spans="3:16" x14ac:dyDescent="0.2">
      <c r="C1292" s="151"/>
      <c r="I1292"/>
      <c r="P1292"/>
    </row>
    <row r="1293" spans="3:16" x14ac:dyDescent="0.2">
      <c r="C1293" s="151"/>
      <c r="I1293"/>
      <c r="P1293"/>
    </row>
    <row r="1294" spans="3:16" x14ac:dyDescent="0.2">
      <c r="C1294" s="151"/>
      <c r="I1294"/>
      <c r="P1294"/>
    </row>
    <row r="1295" spans="3:16" x14ac:dyDescent="0.2">
      <c r="C1295" s="151"/>
      <c r="I1295"/>
      <c r="P1295"/>
    </row>
    <row r="1296" spans="3:16" x14ac:dyDescent="0.2">
      <c r="C1296" s="151"/>
      <c r="I1296"/>
      <c r="P1296"/>
    </row>
    <row r="1297" spans="3:16" x14ac:dyDescent="0.2">
      <c r="C1297" s="151"/>
      <c r="I1297"/>
      <c r="P1297"/>
    </row>
    <row r="1298" spans="3:16" x14ac:dyDescent="0.2">
      <c r="C1298" s="151"/>
      <c r="I1298"/>
      <c r="P1298"/>
    </row>
    <row r="1299" spans="3:16" x14ac:dyDescent="0.2">
      <c r="C1299" s="151"/>
      <c r="I1299"/>
      <c r="P1299"/>
    </row>
    <row r="1300" spans="3:16" x14ac:dyDescent="0.2">
      <c r="C1300" s="151"/>
      <c r="I1300"/>
      <c r="P1300"/>
    </row>
    <row r="1301" spans="3:16" x14ac:dyDescent="0.2">
      <c r="C1301" s="151"/>
      <c r="I1301"/>
      <c r="P1301"/>
    </row>
    <row r="1302" spans="3:16" x14ac:dyDescent="0.2">
      <c r="C1302" s="151"/>
      <c r="I1302"/>
      <c r="P1302"/>
    </row>
    <row r="1303" spans="3:16" x14ac:dyDescent="0.2">
      <c r="C1303" s="151"/>
      <c r="I1303"/>
      <c r="P1303"/>
    </row>
    <row r="1304" spans="3:16" x14ac:dyDescent="0.2">
      <c r="C1304" s="151"/>
      <c r="I1304"/>
      <c r="P1304"/>
    </row>
    <row r="1305" spans="3:16" x14ac:dyDescent="0.2">
      <c r="C1305" s="151"/>
      <c r="I1305"/>
      <c r="P1305"/>
    </row>
    <row r="1306" spans="3:16" x14ac:dyDescent="0.2">
      <c r="C1306" s="151"/>
      <c r="I1306"/>
      <c r="P1306"/>
    </row>
    <row r="1307" spans="3:16" x14ac:dyDescent="0.2">
      <c r="C1307" s="151"/>
      <c r="I1307"/>
      <c r="P1307"/>
    </row>
    <row r="1308" spans="3:16" x14ac:dyDescent="0.2">
      <c r="C1308" s="151"/>
      <c r="I1308"/>
      <c r="P1308"/>
    </row>
    <row r="1309" spans="3:16" x14ac:dyDescent="0.2">
      <c r="C1309" s="151"/>
      <c r="I1309"/>
      <c r="P1309"/>
    </row>
    <row r="1310" spans="3:16" x14ac:dyDescent="0.2">
      <c r="C1310" s="151"/>
      <c r="I1310"/>
      <c r="P1310"/>
    </row>
    <row r="1311" spans="3:16" x14ac:dyDescent="0.2">
      <c r="C1311" s="151"/>
      <c r="I1311"/>
      <c r="P1311"/>
    </row>
    <row r="1312" spans="3:16" x14ac:dyDescent="0.2">
      <c r="C1312" s="151"/>
      <c r="I1312"/>
      <c r="P1312"/>
    </row>
    <row r="1313" spans="3:16" x14ac:dyDescent="0.2">
      <c r="C1313" s="151"/>
      <c r="I1313"/>
      <c r="P1313"/>
    </row>
    <row r="1314" spans="3:16" x14ac:dyDescent="0.2">
      <c r="C1314" s="151"/>
      <c r="I1314"/>
      <c r="P1314"/>
    </row>
    <row r="1315" spans="3:16" x14ac:dyDescent="0.2">
      <c r="C1315" s="151"/>
      <c r="I1315"/>
      <c r="P1315"/>
    </row>
    <row r="1316" spans="3:16" x14ac:dyDescent="0.2">
      <c r="C1316" s="151"/>
      <c r="I1316"/>
      <c r="P1316"/>
    </row>
    <row r="1317" spans="3:16" x14ac:dyDescent="0.2">
      <c r="C1317" s="151"/>
      <c r="I1317"/>
      <c r="P1317"/>
    </row>
    <row r="1318" spans="3:16" x14ac:dyDescent="0.2">
      <c r="C1318" s="151"/>
      <c r="I1318"/>
      <c r="P1318"/>
    </row>
    <row r="1319" spans="3:16" x14ac:dyDescent="0.2">
      <c r="C1319" s="151"/>
      <c r="I1319"/>
      <c r="P1319"/>
    </row>
    <row r="1320" spans="3:16" x14ac:dyDescent="0.2">
      <c r="C1320" s="151"/>
      <c r="I1320"/>
      <c r="P1320"/>
    </row>
    <row r="1321" spans="3:16" x14ac:dyDescent="0.2">
      <c r="C1321" s="151"/>
      <c r="I1321"/>
      <c r="P1321"/>
    </row>
    <row r="1322" spans="3:16" x14ac:dyDescent="0.2">
      <c r="C1322" s="151"/>
      <c r="I1322"/>
      <c r="P1322"/>
    </row>
    <row r="1323" spans="3:16" x14ac:dyDescent="0.2">
      <c r="C1323" s="151"/>
      <c r="I1323"/>
      <c r="P1323"/>
    </row>
    <row r="1324" spans="3:16" x14ac:dyDescent="0.2">
      <c r="C1324" s="151"/>
      <c r="I1324"/>
      <c r="P1324"/>
    </row>
    <row r="1325" spans="3:16" x14ac:dyDescent="0.2">
      <c r="C1325" s="151"/>
      <c r="I1325"/>
      <c r="P1325"/>
    </row>
    <row r="1326" spans="3:16" x14ac:dyDescent="0.2">
      <c r="C1326" s="151"/>
      <c r="I1326"/>
      <c r="P1326"/>
    </row>
    <row r="1327" spans="3:16" x14ac:dyDescent="0.2">
      <c r="C1327" s="151"/>
      <c r="I1327"/>
      <c r="P1327"/>
    </row>
    <row r="1328" spans="3:16" x14ac:dyDescent="0.2">
      <c r="C1328" s="151"/>
      <c r="I1328"/>
      <c r="P1328"/>
    </row>
    <row r="1329" spans="3:16" x14ac:dyDescent="0.2">
      <c r="C1329" s="151"/>
      <c r="I1329"/>
      <c r="P1329"/>
    </row>
    <row r="1330" spans="3:16" x14ac:dyDescent="0.2">
      <c r="C1330" s="151"/>
      <c r="I1330"/>
      <c r="P1330"/>
    </row>
    <row r="1331" spans="3:16" x14ac:dyDescent="0.2">
      <c r="C1331" s="151"/>
      <c r="I1331"/>
      <c r="P1331"/>
    </row>
    <row r="1332" spans="3:16" x14ac:dyDescent="0.2">
      <c r="C1332" s="151"/>
      <c r="I1332"/>
      <c r="P1332"/>
    </row>
    <row r="1333" spans="3:16" x14ac:dyDescent="0.2">
      <c r="C1333" s="151"/>
      <c r="I1333"/>
      <c r="P1333"/>
    </row>
    <row r="1334" spans="3:16" x14ac:dyDescent="0.2">
      <c r="C1334" s="151"/>
      <c r="I1334"/>
      <c r="P1334"/>
    </row>
    <row r="1335" spans="3:16" x14ac:dyDescent="0.2">
      <c r="C1335" s="151"/>
      <c r="I1335"/>
      <c r="P1335"/>
    </row>
    <row r="1336" spans="3:16" x14ac:dyDescent="0.2">
      <c r="C1336" s="151"/>
      <c r="I1336"/>
      <c r="P1336"/>
    </row>
    <row r="1337" spans="3:16" x14ac:dyDescent="0.2">
      <c r="C1337" s="151"/>
      <c r="I1337"/>
      <c r="P1337"/>
    </row>
    <row r="1338" spans="3:16" x14ac:dyDescent="0.2">
      <c r="C1338" s="151"/>
      <c r="I1338"/>
      <c r="P1338"/>
    </row>
    <row r="1339" spans="3:16" x14ac:dyDescent="0.2">
      <c r="C1339" s="151"/>
      <c r="I1339"/>
      <c r="P1339"/>
    </row>
    <row r="1340" spans="3:16" x14ac:dyDescent="0.2">
      <c r="C1340" s="151"/>
      <c r="I1340"/>
      <c r="P1340"/>
    </row>
    <row r="1341" spans="3:16" x14ac:dyDescent="0.2">
      <c r="C1341" s="151"/>
      <c r="I1341"/>
      <c r="P1341"/>
    </row>
    <row r="1342" spans="3:16" x14ac:dyDescent="0.2">
      <c r="C1342" s="151"/>
      <c r="I1342"/>
      <c r="P1342"/>
    </row>
    <row r="1343" spans="3:16" x14ac:dyDescent="0.2">
      <c r="C1343" s="151"/>
      <c r="I1343"/>
      <c r="P1343"/>
    </row>
    <row r="1344" spans="3:16" x14ac:dyDescent="0.2">
      <c r="C1344" s="151"/>
      <c r="I1344"/>
      <c r="P1344"/>
    </row>
    <row r="1345" spans="3:16" x14ac:dyDescent="0.2">
      <c r="C1345" s="151"/>
      <c r="I1345"/>
      <c r="P1345"/>
    </row>
    <row r="1346" spans="3:16" x14ac:dyDescent="0.2">
      <c r="C1346" s="151"/>
      <c r="I1346"/>
      <c r="P1346"/>
    </row>
    <row r="1347" spans="3:16" x14ac:dyDescent="0.2">
      <c r="C1347" s="151"/>
      <c r="I1347"/>
      <c r="P1347"/>
    </row>
    <row r="1348" spans="3:16" x14ac:dyDescent="0.2">
      <c r="C1348" s="151"/>
      <c r="I1348"/>
      <c r="P1348"/>
    </row>
    <row r="1349" spans="3:16" x14ac:dyDescent="0.2">
      <c r="C1349" s="151"/>
      <c r="I1349"/>
      <c r="P1349"/>
    </row>
    <row r="1350" spans="3:16" x14ac:dyDescent="0.2">
      <c r="C1350" s="151"/>
      <c r="I1350"/>
      <c r="P1350"/>
    </row>
    <row r="1351" spans="3:16" x14ac:dyDescent="0.2">
      <c r="C1351" s="151"/>
      <c r="I1351"/>
      <c r="P1351"/>
    </row>
    <row r="1352" spans="3:16" x14ac:dyDescent="0.2">
      <c r="C1352" s="151"/>
      <c r="I1352"/>
      <c r="P1352"/>
    </row>
    <row r="1353" spans="3:16" x14ac:dyDescent="0.2">
      <c r="C1353" s="151"/>
      <c r="I1353"/>
      <c r="P1353"/>
    </row>
    <row r="1354" spans="3:16" x14ac:dyDescent="0.2">
      <c r="C1354" s="151"/>
      <c r="I1354"/>
      <c r="P1354"/>
    </row>
    <row r="1355" spans="3:16" x14ac:dyDescent="0.2">
      <c r="C1355" s="151"/>
      <c r="I1355"/>
      <c r="P1355"/>
    </row>
    <row r="1356" spans="3:16" x14ac:dyDescent="0.2">
      <c r="C1356" s="151"/>
      <c r="I1356"/>
      <c r="P1356"/>
    </row>
    <row r="1357" spans="3:16" x14ac:dyDescent="0.2">
      <c r="C1357" s="151"/>
      <c r="I1357"/>
      <c r="P1357"/>
    </row>
    <row r="1358" spans="3:16" x14ac:dyDescent="0.2">
      <c r="C1358" s="151"/>
      <c r="I1358"/>
      <c r="P1358"/>
    </row>
    <row r="1359" spans="3:16" x14ac:dyDescent="0.2">
      <c r="C1359" s="151"/>
      <c r="I1359"/>
      <c r="P1359"/>
    </row>
    <row r="1360" spans="3:16" x14ac:dyDescent="0.2">
      <c r="C1360" s="151"/>
      <c r="I1360"/>
      <c r="P1360"/>
    </row>
    <row r="1361" spans="3:16" x14ac:dyDescent="0.2">
      <c r="C1361" s="151"/>
      <c r="I1361"/>
      <c r="P1361"/>
    </row>
    <row r="1362" spans="3:16" x14ac:dyDescent="0.2">
      <c r="C1362" s="151"/>
      <c r="I1362"/>
      <c r="P1362"/>
    </row>
    <row r="1363" spans="3:16" x14ac:dyDescent="0.2">
      <c r="C1363" s="151"/>
      <c r="I1363"/>
      <c r="P1363"/>
    </row>
    <row r="1364" spans="3:16" x14ac:dyDescent="0.2">
      <c r="C1364" s="151"/>
      <c r="I1364"/>
      <c r="P1364"/>
    </row>
    <row r="1365" spans="3:16" x14ac:dyDescent="0.2">
      <c r="C1365" s="151"/>
      <c r="I1365"/>
      <c r="P1365"/>
    </row>
    <row r="1366" spans="3:16" x14ac:dyDescent="0.2">
      <c r="C1366" s="151"/>
      <c r="I1366"/>
      <c r="P1366"/>
    </row>
    <row r="1367" spans="3:16" x14ac:dyDescent="0.2">
      <c r="C1367" s="151"/>
      <c r="I1367"/>
      <c r="P1367"/>
    </row>
    <row r="1368" spans="3:16" x14ac:dyDescent="0.2">
      <c r="C1368" s="151"/>
      <c r="I1368"/>
      <c r="P1368"/>
    </row>
    <row r="1369" spans="3:16" x14ac:dyDescent="0.2">
      <c r="C1369" s="151"/>
      <c r="I1369"/>
      <c r="P1369"/>
    </row>
    <row r="1370" spans="3:16" x14ac:dyDescent="0.2">
      <c r="C1370" s="151"/>
      <c r="I1370"/>
      <c r="P1370"/>
    </row>
    <row r="1371" spans="3:16" x14ac:dyDescent="0.2">
      <c r="C1371" s="151"/>
      <c r="I1371"/>
      <c r="P1371"/>
    </row>
    <row r="1372" spans="3:16" x14ac:dyDescent="0.2">
      <c r="C1372" s="151"/>
      <c r="I1372"/>
      <c r="P1372"/>
    </row>
    <row r="1373" spans="3:16" x14ac:dyDescent="0.2">
      <c r="C1373" s="151"/>
      <c r="I1373"/>
      <c r="P1373"/>
    </row>
    <row r="1374" spans="3:16" x14ac:dyDescent="0.2">
      <c r="C1374" s="151"/>
      <c r="I1374"/>
      <c r="P1374"/>
    </row>
    <row r="1375" spans="3:16" x14ac:dyDescent="0.2">
      <c r="C1375" s="151"/>
      <c r="I1375"/>
      <c r="P1375"/>
    </row>
    <row r="1376" spans="3:16" x14ac:dyDescent="0.2">
      <c r="C1376" s="151"/>
      <c r="I1376"/>
      <c r="P1376"/>
    </row>
    <row r="1377" spans="3:16" x14ac:dyDescent="0.2">
      <c r="C1377" s="151"/>
      <c r="I1377"/>
      <c r="P1377"/>
    </row>
    <row r="1378" spans="3:16" x14ac:dyDescent="0.2">
      <c r="C1378" s="151"/>
      <c r="I1378"/>
      <c r="P1378"/>
    </row>
    <row r="1379" spans="3:16" x14ac:dyDescent="0.2">
      <c r="C1379" s="151"/>
      <c r="I1379"/>
      <c r="P1379"/>
    </row>
    <row r="1380" spans="3:16" x14ac:dyDescent="0.2">
      <c r="C1380" s="151"/>
      <c r="I1380"/>
      <c r="P1380"/>
    </row>
    <row r="1381" spans="3:16" x14ac:dyDescent="0.2">
      <c r="C1381" s="151"/>
      <c r="I1381"/>
      <c r="P1381"/>
    </row>
    <row r="1382" spans="3:16" x14ac:dyDescent="0.2">
      <c r="C1382" s="151"/>
      <c r="I1382"/>
      <c r="P1382"/>
    </row>
    <row r="1383" spans="3:16" x14ac:dyDescent="0.2">
      <c r="C1383" s="151"/>
      <c r="I1383"/>
      <c r="P1383"/>
    </row>
    <row r="1384" spans="3:16" x14ac:dyDescent="0.2">
      <c r="C1384" s="151"/>
      <c r="I1384"/>
      <c r="P1384"/>
    </row>
    <row r="1385" spans="3:16" x14ac:dyDescent="0.2">
      <c r="C1385" s="151"/>
      <c r="I1385"/>
      <c r="P1385"/>
    </row>
    <row r="1386" spans="3:16" x14ac:dyDescent="0.2">
      <c r="C1386" s="151"/>
      <c r="I1386"/>
      <c r="P1386"/>
    </row>
    <row r="1387" spans="3:16" x14ac:dyDescent="0.2">
      <c r="C1387" s="151"/>
      <c r="I1387"/>
      <c r="P1387"/>
    </row>
    <row r="1388" spans="3:16" x14ac:dyDescent="0.2">
      <c r="C1388" s="151"/>
      <c r="I1388"/>
      <c r="P1388"/>
    </row>
    <row r="1389" spans="3:16" x14ac:dyDescent="0.2">
      <c r="C1389" s="151"/>
      <c r="I1389"/>
      <c r="P1389"/>
    </row>
    <row r="1390" spans="3:16" x14ac:dyDescent="0.2">
      <c r="C1390" s="151"/>
      <c r="I1390"/>
      <c r="P1390"/>
    </row>
    <row r="1391" spans="3:16" x14ac:dyDescent="0.2">
      <c r="C1391" s="151"/>
      <c r="I1391"/>
      <c r="P1391"/>
    </row>
    <row r="1392" spans="3:16" x14ac:dyDescent="0.2">
      <c r="C1392" s="151"/>
      <c r="I1392"/>
      <c r="P1392"/>
    </row>
    <row r="1393" spans="3:16" x14ac:dyDescent="0.2">
      <c r="C1393" s="151"/>
      <c r="I1393"/>
      <c r="P1393"/>
    </row>
    <row r="1394" spans="3:16" x14ac:dyDescent="0.2">
      <c r="C1394" s="151"/>
      <c r="I1394"/>
      <c r="P1394"/>
    </row>
    <row r="1395" spans="3:16" x14ac:dyDescent="0.2">
      <c r="C1395" s="151"/>
      <c r="I1395"/>
      <c r="P1395"/>
    </row>
    <row r="1396" spans="3:16" x14ac:dyDescent="0.2">
      <c r="C1396" s="151"/>
      <c r="I1396"/>
      <c r="P1396"/>
    </row>
    <row r="1397" spans="3:16" x14ac:dyDescent="0.2">
      <c r="C1397" s="151"/>
      <c r="I1397"/>
      <c r="P1397"/>
    </row>
    <row r="1398" spans="3:16" x14ac:dyDescent="0.2">
      <c r="C1398" s="151"/>
      <c r="I1398"/>
      <c r="P1398"/>
    </row>
    <row r="1399" spans="3:16" x14ac:dyDescent="0.2">
      <c r="C1399" s="151"/>
      <c r="I1399"/>
      <c r="P1399"/>
    </row>
    <row r="1400" spans="3:16" x14ac:dyDescent="0.2">
      <c r="C1400" s="151"/>
      <c r="I1400"/>
      <c r="P1400"/>
    </row>
    <row r="1401" spans="3:16" x14ac:dyDescent="0.2">
      <c r="C1401" s="151"/>
      <c r="I1401"/>
      <c r="P1401"/>
    </row>
    <row r="1402" spans="3:16" x14ac:dyDescent="0.2">
      <c r="C1402" s="151"/>
      <c r="I1402"/>
      <c r="P1402"/>
    </row>
    <row r="1403" spans="3:16" x14ac:dyDescent="0.2">
      <c r="C1403" s="151"/>
      <c r="I1403"/>
      <c r="P1403"/>
    </row>
    <row r="1404" spans="3:16" x14ac:dyDescent="0.2">
      <c r="C1404" s="151"/>
      <c r="I1404"/>
      <c r="P1404"/>
    </row>
    <row r="1405" spans="3:16" x14ac:dyDescent="0.2">
      <c r="C1405" s="151"/>
      <c r="I1405"/>
      <c r="P1405"/>
    </row>
    <row r="1406" spans="3:16" x14ac:dyDescent="0.2">
      <c r="C1406" s="151"/>
      <c r="I1406"/>
      <c r="P1406"/>
    </row>
    <row r="1407" spans="3:16" x14ac:dyDescent="0.2">
      <c r="C1407" s="151"/>
      <c r="I1407"/>
      <c r="P1407"/>
    </row>
    <row r="1408" spans="3:16" x14ac:dyDescent="0.2">
      <c r="C1408" s="151"/>
      <c r="I1408"/>
      <c r="P1408"/>
    </row>
    <row r="1409" spans="3:16" x14ac:dyDescent="0.2">
      <c r="C1409" s="151"/>
      <c r="I1409"/>
      <c r="P1409"/>
    </row>
    <row r="1410" spans="3:16" x14ac:dyDescent="0.2">
      <c r="C1410" s="151"/>
      <c r="I1410"/>
      <c r="P1410"/>
    </row>
    <row r="1411" spans="3:16" x14ac:dyDescent="0.2">
      <c r="C1411" s="151"/>
      <c r="I1411"/>
      <c r="P1411"/>
    </row>
    <row r="1412" spans="3:16" x14ac:dyDescent="0.2">
      <c r="C1412" s="151"/>
      <c r="I1412"/>
      <c r="P1412"/>
    </row>
    <row r="1413" spans="3:16" x14ac:dyDescent="0.2">
      <c r="C1413" s="151"/>
      <c r="I1413"/>
      <c r="P1413"/>
    </row>
    <row r="1414" spans="3:16" x14ac:dyDescent="0.2">
      <c r="C1414" s="151"/>
      <c r="I1414"/>
      <c r="P1414"/>
    </row>
    <row r="1415" spans="3:16" x14ac:dyDescent="0.2">
      <c r="C1415" s="151"/>
      <c r="I1415"/>
      <c r="P1415"/>
    </row>
    <row r="1416" spans="3:16" x14ac:dyDescent="0.2">
      <c r="C1416" s="151"/>
      <c r="I1416"/>
      <c r="P1416"/>
    </row>
    <row r="1417" spans="3:16" x14ac:dyDescent="0.2">
      <c r="C1417" s="151"/>
      <c r="I1417"/>
      <c r="P1417"/>
    </row>
    <row r="1418" spans="3:16" x14ac:dyDescent="0.2">
      <c r="C1418" s="151"/>
      <c r="I1418"/>
      <c r="P1418"/>
    </row>
    <row r="1419" spans="3:16" x14ac:dyDescent="0.2">
      <c r="C1419" s="151"/>
      <c r="I1419"/>
      <c r="P1419"/>
    </row>
    <row r="1420" spans="3:16" x14ac:dyDescent="0.2">
      <c r="C1420" s="151"/>
      <c r="I1420"/>
      <c r="P1420"/>
    </row>
    <row r="1421" spans="3:16" x14ac:dyDescent="0.2">
      <c r="C1421" s="151"/>
      <c r="I1421"/>
      <c r="P1421"/>
    </row>
    <row r="1422" spans="3:16" x14ac:dyDescent="0.2">
      <c r="C1422" s="151"/>
      <c r="I1422"/>
      <c r="P1422"/>
    </row>
    <row r="1423" spans="3:16" x14ac:dyDescent="0.2">
      <c r="C1423" s="151"/>
      <c r="I1423"/>
      <c r="P1423"/>
    </row>
    <row r="1424" spans="3:16" x14ac:dyDescent="0.2">
      <c r="C1424" s="151"/>
      <c r="I1424"/>
      <c r="P1424"/>
    </row>
    <row r="1425" spans="3:16" x14ac:dyDescent="0.2">
      <c r="C1425" s="151"/>
      <c r="I1425"/>
      <c r="P1425"/>
    </row>
    <row r="1426" spans="3:16" x14ac:dyDescent="0.2">
      <c r="C1426" s="151"/>
      <c r="I1426"/>
      <c r="P1426"/>
    </row>
    <row r="1427" spans="3:16" x14ac:dyDescent="0.2">
      <c r="C1427" s="151"/>
      <c r="I1427"/>
      <c r="P1427"/>
    </row>
    <row r="1428" spans="3:16" x14ac:dyDescent="0.2">
      <c r="C1428" s="151"/>
      <c r="I1428"/>
      <c r="P1428"/>
    </row>
    <row r="1429" spans="3:16" x14ac:dyDescent="0.2">
      <c r="C1429" s="151"/>
      <c r="I1429"/>
      <c r="P1429"/>
    </row>
    <row r="1430" spans="3:16" x14ac:dyDescent="0.2">
      <c r="C1430" s="151"/>
      <c r="I1430"/>
      <c r="P1430"/>
    </row>
    <row r="1431" spans="3:16" x14ac:dyDescent="0.2">
      <c r="C1431" s="151"/>
      <c r="I1431"/>
      <c r="P1431"/>
    </row>
    <row r="1432" spans="3:16" x14ac:dyDescent="0.2">
      <c r="C1432" s="151"/>
      <c r="I1432"/>
      <c r="P1432"/>
    </row>
    <row r="1433" spans="3:16" x14ac:dyDescent="0.2">
      <c r="C1433" s="151"/>
      <c r="I1433"/>
      <c r="P1433"/>
    </row>
    <row r="1434" spans="3:16" x14ac:dyDescent="0.2">
      <c r="C1434" s="151"/>
      <c r="I1434"/>
      <c r="P1434"/>
    </row>
    <row r="1435" spans="3:16" x14ac:dyDescent="0.2">
      <c r="C1435" s="151"/>
      <c r="I1435"/>
      <c r="P1435"/>
    </row>
    <row r="1436" spans="3:16" x14ac:dyDescent="0.2">
      <c r="C1436" s="151"/>
      <c r="I1436"/>
      <c r="P1436"/>
    </row>
    <row r="1437" spans="3:16" x14ac:dyDescent="0.2">
      <c r="C1437" s="151"/>
      <c r="I1437"/>
      <c r="P1437"/>
    </row>
    <row r="1438" spans="3:16" x14ac:dyDescent="0.2">
      <c r="C1438" s="151"/>
      <c r="I1438"/>
      <c r="P1438"/>
    </row>
    <row r="1439" spans="3:16" x14ac:dyDescent="0.2">
      <c r="C1439" s="151"/>
      <c r="I1439"/>
      <c r="P1439"/>
    </row>
    <row r="1440" spans="3:16" x14ac:dyDescent="0.2">
      <c r="C1440" s="151"/>
      <c r="I1440"/>
      <c r="P1440"/>
    </row>
    <row r="1441" spans="3:16" x14ac:dyDescent="0.2">
      <c r="C1441" s="151"/>
      <c r="I1441"/>
      <c r="P1441"/>
    </row>
    <row r="1442" spans="3:16" x14ac:dyDescent="0.2">
      <c r="C1442" s="151"/>
      <c r="I1442"/>
      <c r="P1442"/>
    </row>
    <row r="1443" spans="3:16" x14ac:dyDescent="0.2">
      <c r="C1443" s="151"/>
      <c r="I1443"/>
      <c r="P1443"/>
    </row>
    <row r="1444" spans="3:16" x14ac:dyDescent="0.2">
      <c r="C1444" s="151"/>
      <c r="I1444"/>
      <c r="P1444"/>
    </row>
    <row r="1445" spans="3:16" x14ac:dyDescent="0.2">
      <c r="C1445" s="151"/>
      <c r="I1445"/>
      <c r="P1445"/>
    </row>
    <row r="1446" spans="3:16" x14ac:dyDescent="0.2">
      <c r="C1446" s="151"/>
      <c r="I1446"/>
      <c r="P1446"/>
    </row>
    <row r="1447" spans="3:16" x14ac:dyDescent="0.2">
      <c r="C1447" s="151"/>
      <c r="I1447"/>
      <c r="P1447"/>
    </row>
    <row r="1448" spans="3:16" x14ac:dyDescent="0.2">
      <c r="C1448" s="151"/>
      <c r="I1448"/>
      <c r="P1448"/>
    </row>
    <row r="1449" spans="3:16" x14ac:dyDescent="0.2">
      <c r="C1449" s="151"/>
      <c r="I1449"/>
      <c r="P1449"/>
    </row>
    <row r="1450" spans="3:16" x14ac:dyDescent="0.2">
      <c r="C1450" s="151"/>
      <c r="I1450"/>
      <c r="P1450"/>
    </row>
    <row r="1451" spans="3:16" x14ac:dyDescent="0.2">
      <c r="C1451" s="151"/>
      <c r="I1451"/>
      <c r="P1451"/>
    </row>
    <row r="1452" spans="3:16" x14ac:dyDescent="0.2">
      <c r="C1452" s="151"/>
      <c r="I1452"/>
      <c r="P1452"/>
    </row>
    <row r="1453" spans="3:16" x14ac:dyDescent="0.2">
      <c r="C1453" s="151"/>
      <c r="I1453"/>
      <c r="P1453"/>
    </row>
    <row r="1454" spans="3:16" x14ac:dyDescent="0.2">
      <c r="C1454" s="151"/>
      <c r="I1454"/>
      <c r="P1454"/>
    </row>
    <row r="1455" spans="3:16" x14ac:dyDescent="0.2">
      <c r="C1455" s="151"/>
      <c r="I1455"/>
      <c r="P1455"/>
    </row>
    <row r="1456" spans="3:16" x14ac:dyDescent="0.2">
      <c r="C1456" s="151"/>
      <c r="I1456"/>
      <c r="P1456"/>
    </row>
    <row r="1457" spans="3:16" x14ac:dyDescent="0.2">
      <c r="C1457" s="151"/>
      <c r="I1457"/>
      <c r="P1457"/>
    </row>
    <row r="1458" spans="3:16" x14ac:dyDescent="0.2">
      <c r="C1458" s="151"/>
      <c r="I1458"/>
      <c r="P1458"/>
    </row>
    <row r="1459" spans="3:16" x14ac:dyDescent="0.2">
      <c r="C1459" s="151"/>
      <c r="I1459"/>
      <c r="P1459"/>
    </row>
    <row r="1460" spans="3:16" x14ac:dyDescent="0.2">
      <c r="C1460" s="151"/>
      <c r="I1460"/>
      <c r="P1460"/>
    </row>
    <row r="1461" spans="3:16" x14ac:dyDescent="0.2">
      <c r="C1461" s="151"/>
      <c r="I1461"/>
      <c r="P1461"/>
    </row>
    <row r="1462" spans="3:16" x14ac:dyDescent="0.2">
      <c r="C1462" s="151"/>
      <c r="I1462"/>
      <c r="P1462"/>
    </row>
    <row r="1463" spans="3:16" x14ac:dyDescent="0.2">
      <c r="C1463" s="151"/>
      <c r="I1463"/>
      <c r="P1463"/>
    </row>
    <row r="1464" spans="3:16" x14ac:dyDescent="0.2">
      <c r="C1464" s="151"/>
      <c r="I1464"/>
      <c r="P1464"/>
    </row>
    <row r="1465" spans="3:16" x14ac:dyDescent="0.2">
      <c r="C1465" s="151"/>
      <c r="I1465"/>
      <c r="P1465"/>
    </row>
    <row r="1466" spans="3:16" x14ac:dyDescent="0.2">
      <c r="C1466" s="151"/>
      <c r="I1466"/>
      <c r="P1466"/>
    </row>
    <row r="1467" spans="3:16" x14ac:dyDescent="0.2">
      <c r="C1467" s="151"/>
      <c r="I1467"/>
      <c r="P1467"/>
    </row>
    <row r="1468" spans="3:16" x14ac:dyDescent="0.2">
      <c r="C1468" s="151"/>
      <c r="I1468"/>
      <c r="P1468"/>
    </row>
    <row r="1469" spans="3:16" x14ac:dyDescent="0.2">
      <c r="C1469" s="151"/>
      <c r="I1469"/>
      <c r="P1469"/>
    </row>
    <row r="1470" spans="3:16" x14ac:dyDescent="0.2">
      <c r="C1470" s="151"/>
      <c r="I1470"/>
      <c r="P1470"/>
    </row>
    <row r="1471" spans="3:16" x14ac:dyDescent="0.2">
      <c r="C1471" s="151"/>
      <c r="I1471"/>
      <c r="P1471"/>
    </row>
    <row r="1472" spans="3:16" x14ac:dyDescent="0.2">
      <c r="C1472" s="151"/>
      <c r="I1472"/>
      <c r="P1472"/>
    </row>
    <row r="1473" spans="3:16" x14ac:dyDescent="0.2">
      <c r="C1473" s="151"/>
      <c r="I1473"/>
      <c r="P1473"/>
    </row>
    <row r="1474" spans="3:16" x14ac:dyDescent="0.2">
      <c r="C1474" s="151"/>
      <c r="I1474"/>
      <c r="P1474"/>
    </row>
    <row r="1475" spans="3:16" x14ac:dyDescent="0.2">
      <c r="C1475" s="151"/>
      <c r="I1475"/>
      <c r="P1475"/>
    </row>
    <row r="1476" spans="3:16" x14ac:dyDescent="0.2">
      <c r="C1476" s="151"/>
      <c r="I1476"/>
      <c r="P1476"/>
    </row>
    <row r="1477" spans="3:16" x14ac:dyDescent="0.2">
      <c r="C1477" s="151"/>
      <c r="I1477"/>
      <c r="P1477"/>
    </row>
    <row r="1478" spans="3:16" x14ac:dyDescent="0.2">
      <c r="C1478" s="151"/>
      <c r="I1478"/>
      <c r="P1478"/>
    </row>
    <row r="1479" spans="3:16" x14ac:dyDescent="0.2">
      <c r="C1479" s="151"/>
      <c r="I1479"/>
      <c r="P1479"/>
    </row>
    <row r="1480" spans="3:16" x14ac:dyDescent="0.2">
      <c r="C1480" s="151"/>
      <c r="I1480"/>
      <c r="P1480"/>
    </row>
    <row r="1481" spans="3:16" x14ac:dyDescent="0.2">
      <c r="C1481" s="151"/>
      <c r="I1481"/>
      <c r="P1481"/>
    </row>
    <row r="1482" spans="3:16" x14ac:dyDescent="0.2">
      <c r="C1482" s="151"/>
      <c r="I1482"/>
      <c r="P1482"/>
    </row>
    <row r="1483" spans="3:16" x14ac:dyDescent="0.2">
      <c r="C1483" s="151"/>
      <c r="I1483"/>
      <c r="P1483"/>
    </row>
    <row r="1484" spans="3:16" x14ac:dyDescent="0.2">
      <c r="C1484" s="151"/>
      <c r="I1484"/>
      <c r="P1484"/>
    </row>
    <row r="1485" spans="3:16" x14ac:dyDescent="0.2">
      <c r="C1485" s="151"/>
      <c r="I1485"/>
      <c r="P1485"/>
    </row>
    <row r="1486" spans="3:16" x14ac:dyDescent="0.2">
      <c r="C1486" s="151"/>
      <c r="I1486"/>
      <c r="P1486"/>
    </row>
    <row r="1487" spans="3:16" x14ac:dyDescent="0.2">
      <c r="C1487" s="151"/>
      <c r="I1487"/>
      <c r="P1487"/>
    </row>
    <row r="1488" spans="3:16" x14ac:dyDescent="0.2">
      <c r="C1488" s="151"/>
      <c r="I1488"/>
      <c r="P1488"/>
    </row>
    <row r="1489" spans="3:16" x14ac:dyDescent="0.2">
      <c r="C1489" s="151"/>
      <c r="I1489"/>
      <c r="P1489"/>
    </row>
    <row r="1490" spans="3:16" x14ac:dyDescent="0.2">
      <c r="C1490" s="151"/>
      <c r="I1490"/>
      <c r="P1490"/>
    </row>
    <row r="1491" spans="3:16" x14ac:dyDescent="0.2">
      <c r="C1491" s="151"/>
      <c r="I1491"/>
      <c r="P1491"/>
    </row>
    <row r="1492" spans="3:16" x14ac:dyDescent="0.2">
      <c r="C1492" s="151"/>
      <c r="I1492"/>
      <c r="P1492"/>
    </row>
    <row r="1493" spans="3:16" x14ac:dyDescent="0.2">
      <c r="C1493" s="151"/>
      <c r="I1493"/>
      <c r="P1493"/>
    </row>
    <row r="1494" spans="3:16" x14ac:dyDescent="0.2">
      <c r="C1494" s="151"/>
      <c r="I1494"/>
      <c r="P1494"/>
    </row>
    <row r="1495" spans="3:16" x14ac:dyDescent="0.2">
      <c r="C1495" s="151"/>
      <c r="I1495"/>
      <c r="P1495"/>
    </row>
    <row r="1496" spans="3:16" x14ac:dyDescent="0.2">
      <c r="C1496" s="151"/>
      <c r="I1496"/>
      <c r="P1496"/>
    </row>
    <row r="1497" spans="3:16" x14ac:dyDescent="0.2">
      <c r="C1497" s="151"/>
      <c r="I1497"/>
      <c r="P1497"/>
    </row>
    <row r="1498" spans="3:16" x14ac:dyDescent="0.2">
      <c r="C1498" s="151"/>
      <c r="I1498"/>
      <c r="P1498"/>
    </row>
    <row r="1499" spans="3:16" x14ac:dyDescent="0.2">
      <c r="C1499" s="151"/>
      <c r="I1499"/>
      <c r="P1499"/>
    </row>
    <row r="1500" spans="3:16" x14ac:dyDescent="0.2">
      <c r="C1500" s="151"/>
      <c r="I1500"/>
      <c r="P1500"/>
    </row>
    <row r="1501" spans="3:16" x14ac:dyDescent="0.2">
      <c r="C1501" s="151"/>
      <c r="I1501"/>
      <c r="P1501"/>
    </row>
    <row r="1502" spans="3:16" x14ac:dyDescent="0.2">
      <c r="C1502" s="151"/>
      <c r="I1502"/>
      <c r="P1502"/>
    </row>
    <row r="1503" spans="3:16" x14ac:dyDescent="0.2">
      <c r="C1503" s="151"/>
      <c r="I1503"/>
      <c r="P1503"/>
    </row>
    <row r="1504" spans="3:16" x14ac:dyDescent="0.2">
      <c r="C1504" s="151"/>
      <c r="I1504"/>
      <c r="P1504"/>
    </row>
    <row r="1505" spans="3:16" x14ac:dyDescent="0.2">
      <c r="C1505" s="151"/>
      <c r="I1505"/>
      <c r="P1505"/>
    </row>
    <row r="1506" spans="3:16" x14ac:dyDescent="0.2">
      <c r="C1506" s="151"/>
      <c r="I1506"/>
      <c r="P1506"/>
    </row>
    <row r="1507" spans="3:16" x14ac:dyDescent="0.2">
      <c r="C1507" s="151"/>
      <c r="I1507"/>
      <c r="P1507"/>
    </row>
    <row r="1508" spans="3:16" x14ac:dyDescent="0.2">
      <c r="C1508" s="151"/>
      <c r="I1508"/>
      <c r="P1508"/>
    </row>
    <row r="1509" spans="3:16" x14ac:dyDescent="0.2">
      <c r="C1509" s="151"/>
      <c r="I1509"/>
      <c r="P1509"/>
    </row>
    <row r="1510" spans="3:16" x14ac:dyDescent="0.2">
      <c r="C1510" s="151"/>
      <c r="I1510"/>
      <c r="P1510"/>
    </row>
    <row r="1511" spans="3:16" x14ac:dyDescent="0.2">
      <c r="C1511" s="151"/>
      <c r="I1511"/>
      <c r="P1511"/>
    </row>
    <row r="1512" spans="3:16" x14ac:dyDescent="0.2">
      <c r="C1512" s="151"/>
      <c r="I1512"/>
      <c r="P1512"/>
    </row>
    <row r="1513" spans="3:16" x14ac:dyDescent="0.2">
      <c r="C1513" s="151"/>
      <c r="I1513"/>
      <c r="P1513"/>
    </row>
    <row r="1514" spans="3:16" x14ac:dyDescent="0.2">
      <c r="C1514" s="151"/>
      <c r="I1514"/>
      <c r="P1514"/>
    </row>
    <row r="1515" spans="3:16" x14ac:dyDescent="0.2">
      <c r="C1515" s="151"/>
      <c r="I1515"/>
      <c r="P1515"/>
    </row>
    <row r="1516" spans="3:16" x14ac:dyDescent="0.2">
      <c r="C1516" s="151"/>
      <c r="I1516"/>
      <c r="P1516"/>
    </row>
    <row r="1517" spans="3:16" x14ac:dyDescent="0.2">
      <c r="C1517" s="151"/>
      <c r="I1517"/>
      <c r="P1517"/>
    </row>
    <row r="1518" spans="3:16" x14ac:dyDescent="0.2">
      <c r="C1518" s="151"/>
      <c r="I1518"/>
      <c r="P1518"/>
    </row>
    <row r="1519" spans="3:16" x14ac:dyDescent="0.2">
      <c r="C1519" s="151"/>
      <c r="I1519"/>
      <c r="P1519"/>
    </row>
    <row r="1520" spans="3:16" x14ac:dyDescent="0.2">
      <c r="C1520" s="151"/>
      <c r="I1520"/>
      <c r="P1520"/>
    </row>
    <row r="1521" spans="3:16" x14ac:dyDescent="0.2">
      <c r="C1521" s="151"/>
      <c r="I1521"/>
      <c r="P1521"/>
    </row>
    <row r="1522" spans="3:16" x14ac:dyDescent="0.2">
      <c r="C1522" s="151"/>
      <c r="I1522"/>
      <c r="P1522"/>
    </row>
    <row r="1523" spans="3:16" x14ac:dyDescent="0.2">
      <c r="C1523" s="151"/>
      <c r="I1523"/>
      <c r="P1523"/>
    </row>
    <row r="1524" spans="3:16" x14ac:dyDescent="0.2">
      <c r="C1524" s="151"/>
      <c r="I1524"/>
      <c r="P1524"/>
    </row>
    <row r="1525" spans="3:16" x14ac:dyDescent="0.2">
      <c r="C1525" s="151"/>
      <c r="I1525"/>
      <c r="P1525"/>
    </row>
    <row r="1526" spans="3:16" x14ac:dyDescent="0.2">
      <c r="C1526" s="151"/>
      <c r="I1526"/>
      <c r="P1526"/>
    </row>
    <row r="1527" spans="3:16" x14ac:dyDescent="0.2">
      <c r="C1527" s="151"/>
      <c r="I1527"/>
      <c r="P1527"/>
    </row>
    <row r="1528" spans="3:16" x14ac:dyDescent="0.2">
      <c r="C1528" s="151"/>
      <c r="I1528"/>
      <c r="P1528"/>
    </row>
    <row r="1529" spans="3:16" x14ac:dyDescent="0.2">
      <c r="C1529" s="151"/>
      <c r="I1529"/>
      <c r="P1529"/>
    </row>
    <row r="1530" spans="3:16" x14ac:dyDescent="0.2">
      <c r="C1530" s="151"/>
      <c r="I1530"/>
      <c r="P1530"/>
    </row>
    <row r="1531" spans="3:16" x14ac:dyDescent="0.2">
      <c r="C1531" s="151"/>
      <c r="I1531"/>
      <c r="P1531"/>
    </row>
    <row r="1532" spans="3:16" x14ac:dyDescent="0.2">
      <c r="C1532" s="151"/>
      <c r="I1532"/>
      <c r="P1532"/>
    </row>
    <row r="1533" spans="3:16" x14ac:dyDescent="0.2">
      <c r="C1533" s="151"/>
      <c r="I1533"/>
      <c r="P1533"/>
    </row>
    <row r="1534" spans="3:16" x14ac:dyDescent="0.2">
      <c r="C1534" s="151"/>
      <c r="I1534"/>
      <c r="P1534"/>
    </row>
    <row r="1535" spans="3:16" x14ac:dyDescent="0.2">
      <c r="C1535" s="151"/>
      <c r="I1535"/>
      <c r="P1535"/>
    </row>
    <row r="1536" spans="3:16" x14ac:dyDescent="0.2">
      <c r="C1536" s="151"/>
      <c r="I1536"/>
      <c r="P1536"/>
    </row>
    <row r="1537" spans="3:16" x14ac:dyDescent="0.2">
      <c r="C1537" s="151"/>
      <c r="I1537"/>
      <c r="P1537"/>
    </row>
    <row r="1538" spans="3:16" x14ac:dyDescent="0.2">
      <c r="C1538" s="151"/>
      <c r="I1538"/>
      <c r="P1538"/>
    </row>
    <row r="1539" spans="3:16" x14ac:dyDescent="0.2">
      <c r="C1539" s="151"/>
      <c r="I1539"/>
      <c r="P1539"/>
    </row>
    <row r="1540" spans="3:16" x14ac:dyDescent="0.2">
      <c r="C1540" s="151"/>
      <c r="I1540"/>
      <c r="P1540"/>
    </row>
    <row r="1541" spans="3:16" x14ac:dyDescent="0.2">
      <c r="C1541" s="151"/>
      <c r="I1541"/>
      <c r="P1541"/>
    </row>
    <row r="1542" spans="3:16" x14ac:dyDescent="0.2">
      <c r="C1542" s="151"/>
      <c r="I1542"/>
      <c r="P1542"/>
    </row>
    <row r="1543" spans="3:16" x14ac:dyDescent="0.2">
      <c r="C1543" s="151"/>
      <c r="I1543"/>
      <c r="P1543"/>
    </row>
    <row r="1544" spans="3:16" x14ac:dyDescent="0.2">
      <c r="C1544" s="151"/>
      <c r="I1544"/>
      <c r="P1544"/>
    </row>
    <row r="1545" spans="3:16" x14ac:dyDescent="0.2">
      <c r="C1545" s="151"/>
      <c r="I1545"/>
      <c r="P1545"/>
    </row>
    <row r="1546" spans="3:16" x14ac:dyDescent="0.2">
      <c r="C1546" s="151"/>
      <c r="I1546"/>
      <c r="P1546"/>
    </row>
    <row r="1547" spans="3:16" x14ac:dyDescent="0.2">
      <c r="C1547" s="151"/>
      <c r="I1547"/>
      <c r="P1547"/>
    </row>
    <row r="1548" spans="3:16" x14ac:dyDescent="0.2">
      <c r="C1548" s="151"/>
      <c r="I1548"/>
      <c r="P1548"/>
    </row>
    <row r="1549" spans="3:16" x14ac:dyDescent="0.2">
      <c r="C1549" s="151"/>
      <c r="I1549"/>
      <c r="P1549"/>
    </row>
    <row r="1550" spans="3:16" x14ac:dyDescent="0.2">
      <c r="C1550" s="151"/>
      <c r="I1550"/>
      <c r="P1550"/>
    </row>
    <row r="1551" spans="3:16" x14ac:dyDescent="0.2">
      <c r="C1551" s="151"/>
      <c r="I1551"/>
      <c r="P1551"/>
    </row>
    <row r="1552" spans="3:16" x14ac:dyDescent="0.2">
      <c r="C1552" s="151"/>
      <c r="I1552"/>
      <c r="P1552"/>
    </row>
    <row r="1553" spans="3:16" x14ac:dyDescent="0.2">
      <c r="C1553" s="151"/>
      <c r="I1553"/>
      <c r="P1553"/>
    </row>
    <row r="1554" spans="3:16" x14ac:dyDescent="0.2">
      <c r="C1554" s="151"/>
      <c r="I1554"/>
      <c r="P1554"/>
    </row>
    <row r="1555" spans="3:16" x14ac:dyDescent="0.2">
      <c r="C1555" s="151"/>
      <c r="I1555"/>
      <c r="P1555"/>
    </row>
    <row r="1556" spans="3:16" x14ac:dyDescent="0.2">
      <c r="C1556" s="151"/>
      <c r="I1556"/>
      <c r="P1556"/>
    </row>
    <row r="1557" spans="3:16" x14ac:dyDescent="0.2">
      <c r="C1557" s="151"/>
      <c r="I1557"/>
      <c r="P1557"/>
    </row>
    <row r="1558" spans="3:16" x14ac:dyDescent="0.2">
      <c r="C1558" s="151"/>
      <c r="I1558"/>
      <c r="P1558"/>
    </row>
    <row r="1559" spans="3:16" x14ac:dyDescent="0.2">
      <c r="C1559" s="151"/>
      <c r="I1559"/>
      <c r="P1559"/>
    </row>
    <row r="1560" spans="3:16" x14ac:dyDescent="0.2">
      <c r="C1560" s="151"/>
      <c r="I1560"/>
      <c r="P1560"/>
    </row>
    <row r="1561" spans="3:16" x14ac:dyDescent="0.2">
      <c r="C1561" s="151"/>
      <c r="I1561"/>
      <c r="P1561"/>
    </row>
    <row r="1562" spans="3:16" x14ac:dyDescent="0.2">
      <c r="C1562" s="151"/>
      <c r="I1562"/>
      <c r="P1562"/>
    </row>
    <row r="1563" spans="3:16" x14ac:dyDescent="0.2">
      <c r="C1563" s="151"/>
      <c r="I1563"/>
      <c r="P1563"/>
    </row>
    <row r="1564" spans="3:16" x14ac:dyDescent="0.2">
      <c r="C1564" s="151"/>
      <c r="I1564"/>
      <c r="P1564"/>
    </row>
    <row r="1565" spans="3:16" x14ac:dyDescent="0.2">
      <c r="C1565" s="151"/>
      <c r="I1565"/>
      <c r="P1565"/>
    </row>
    <row r="1566" spans="3:16" x14ac:dyDescent="0.2">
      <c r="C1566" s="151"/>
      <c r="I1566"/>
      <c r="P1566"/>
    </row>
    <row r="1567" spans="3:16" x14ac:dyDescent="0.2">
      <c r="C1567" s="151"/>
      <c r="I1567"/>
      <c r="P1567"/>
    </row>
    <row r="1568" spans="3:16" x14ac:dyDescent="0.2">
      <c r="C1568" s="151"/>
      <c r="I1568"/>
      <c r="P1568"/>
    </row>
    <row r="1569" spans="3:16" x14ac:dyDescent="0.2">
      <c r="C1569" s="151"/>
      <c r="I1569"/>
      <c r="P1569"/>
    </row>
    <row r="1570" spans="3:16" x14ac:dyDescent="0.2">
      <c r="C1570" s="151"/>
      <c r="I1570"/>
      <c r="P1570"/>
    </row>
    <row r="1571" spans="3:16" x14ac:dyDescent="0.2">
      <c r="C1571" s="151"/>
      <c r="I1571"/>
      <c r="P1571"/>
    </row>
    <row r="1572" spans="3:16" x14ac:dyDescent="0.2">
      <c r="C1572" s="151"/>
      <c r="I1572"/>
      <c r="P1572"/>
    </row>
    <row r="1573" spans="3:16" x14ac:dyDescent="0.2">
      <c r="C1573" s="151"/>
      <c r="I1573"/>
      <c r="P1573"/>
    </row>
    <row r="1574" spans="3:16" x14ac:dyDescent="0.2">
      <c r="C1574" s="151"/>
      <c r="I1574"/>
      <c r="P1574"/>
    </row>
    <row r="1575" spans="3:16" x14ac:dyDescent="0.2">
      <c r="C1575" s="151"/>
      <c r="I1575"/>
      <c r="P1575"/>
    </row>
    <row r="1576" spans="3:16" x14ac:dyDescent="0.2">
      <c r="C1576" s="151"/>
      <c r="I1576"/>
      <c r="P1576"/>
    </row>
    <row r="1577" spans="3:16" x14ac:dyDescent="0.2">
      <c r="C1577" s="151"/>
      <c r="I1577"/>
      <c r="P1577"/>
    </row>
    <row r="1578" spans="3:16" x14ac:dyDescent="0.2">
      <c r="C1578" s="151"/>
      <c r="I1578"/>
      <c r="P1578"/>
    </row>
    <row r="1579" spans="3:16" x14ac:dyDescent="0.2">
      <c r="C1579" s="151"/>
      <c r="I1579"/>
      <c r="P1579"/>
    </row>
    <row r="1580" spans="3:16" x14ac:dyDescent="0.2">
      <c r="C1580" s="151"/>
      <c r="I1580"/>
      <c r="P1580"/>
    </row>
    <row r="1581" spans="3:16" x14ac:dyDescent="0.2">
      <c r="C1581" s="151"/>
      <c r="I1581"/>
      <c r="P1581"/>
    </row>
    <row r="1582" spans="3:16" x14ac:dyDescent="0.2">
      <c r="C1582" s="151"/>
      <c r="I1582"/>
      <c r="P1582"/>
    </row>
    <row r="1583" spans="3:16" x14ac:dyDescent="0.2">
      <c r="C1583" s="151"/>
      <c r="I1583"/>
      <c r="P1583"/>
    </row>
    <row r="1584" spans="3:16" x14ac:dyDescent="0.2">
      <c r="C1584" s="151"/>
      <c r="I1584"/>
      <c r="P1584"/>
    </row>
    <row r="1585" spans="3:16" x14ac:dyDescent="0.2">
      <c r="C1585" s="151"/>
      <c r="I1585"/>
      <c r="P1585"/>
    </row>
    <row r="1586" spans="3:16" x14ac:dyDescent="0.2">
      <c r="C1586" s="151"/>
      <c r="I1586"/>
      <c r="P1586"/>
    </row>
    <row r="1587" spans="3:16" x14ac:dyDescent="0.2">
      <c r="C1587" s="151"/>
      <c r="I1587"/>
      <c r="P1587"/>
    </row>
    <row r="1588" spans="3:16" x14ac:dyDescent="0.2">
      <c r="C1588" s="151"/>
      <c r="I1588"/>
      <c r="P1588"/>
    </row>
    <row r="1589" spans="3:16" x14ac:dyDescent="0.2">
      <c r="C1589" s="151"/>
      <c r="I1589"/>
      <c r="P1589"/>
    </row>
    <row r="1590" spans="3:16" x14ac:dyDescent="0.2">
      <c r="C1590" s="151"/>
      <c r="I1590"/>
      <c r="P1590"/>
    </row>
    <row r="1591" spans="3:16" x14ac:dyDescent="0.2">
      <c r="C1591" s="151"/>
      <c r="I1591"/>
      <c r="P1591"/>
    </row>
    <row r="1592" spans="3:16" x14ac:dyDescent="0.2">
      <c r="C1592" s="151"/>
      <c r="I1592"/>
      <c r="P1592"/>
    </row>
    <row r="1593" spans="3:16" x14ac:dyDescent="0.2">
      <c r="C1593" s="151"/>
      <c r="I1593"/>
      <c r="P1593"/>
    </row>
    <row r="1594" spans="3:16" x14ac:dyDescent="0.2">
      <c r="C1594" s="151"/>
      <c r="I1594"/>
      <c r="P1594"/>
    </row>
    <row r="1595" spans="3:16" x14ac:dyDescent="0.2">
      <c r="C1595" s="151"/>
      <c r="I1595"/>
      <c r="P1595"/>
    </row>
    <row r="1596" spans="3:16" x14ac:dyDescent="0.2">
      <c r="C1596" s="151"/>
      <c r="I1596"/>
      <c r="P1596"/>
    </row>
    <row r="1597" spans="3:16" x14ac:dyDescent="0.2">
      <c r="C1597" s="151"/>
      <c r="I1597"/>
      <c r="P1597"/>
    </row>
    <row r="1598" spans="3:16" x14ac:dyDescent="0.2">
      <c r="C1598" s="151"/>
      <c r="I1598"/>
      <c r="P1598"/>
    </row>
    <row r="1599" spans="3:16" x14ac:dyDescent="0.2">
      <c r="C1599" s="151"/>
      <c r="I1599"/>
      <c r="P1599"/>
    </row>
    <row r="1600" spans="3:16" x14ac:dyDescent="0.2">
      <c r="C1600" s="151"/>
      <c r="I1600"/>
      <c r="P1600"/>
    </row>
    <row r="1601" spans="3:16" x14ac:dyDescent="0.2">
      <c r="C1601" s="151"/>
      <c r="I1601"/>
      <c r="P1601"/>
    </row>
    <row r="1602" spans="3:16" x14ac:dyDescent="0.2">
      <c r="C1602" s="151"/>
      <c r="I1602"/>
      <c r="P1602"/>
    </row>
    <row r="1603" spans="3:16" x14ac:dyDescent="0.2">
      <c r="C1603" s="151"/>
      <c r="I1603"/>
      <c r="P1603"/>
    </row>
    <row r="1604" spans="3:16" x14ac:dyDescent="0.2">
      <c r="C1604" s="151"/>
      <c r="I1604"/>
      <c r="P1604"/>
    </row>
    <row r="1605" spans="3:16" x14ac:dyDescent="0.2">
      <c r="C1605" s="151"/>
      <c r="I1605"/>
      <c r="P1605"/>
    </row>
    <row r="1606" spans="3:16" x14ac:dyDescent="0.2">
      <c r="C1606" s="151"/>
      <c r="I1606"/>
      <c r="P1606"/>
    </row>
    <row r="1607" spans="3:16" x14ac:dyDescent="0.2">
      <c r="C1607" s="151"/>
      <c r="I1607"/>
      <c r="P1607"/>
    </row>
    <row r="1608" spans="3:16" x14ac:dyDescent="0.2">
      <c r="C1608" s="151"/>
      <c r="I1608"/>
      <c r="P1608"/>
    </row>
    <row r="1609" spans="3:16" x14ac:dyDescent="0.2">
      <c r="C1609" s="151"/>
      <c r="I1609"/>
      <c r="P1609"/>
    </row>
    <row r="1610" spans="3:16" x14ac:dyDescent="0.2">
      <c r="C1610" s="151"/>
      <c r="I1610"/>
      <c r="P1610"/>
    </row>
    <row r="1611" spans="3:16" x14ac:dyDescent="0.2">
      <c r="C1611" s="151"/>
      <c r="I1611"/>
      <c r="P1611"/>
    </row>
    <row r="1612" spans="3:16" x14ac:dyDescent="0.2">
      <c r="C1612" s="151"/>
      <c r="I1612"/>
      <c r="P1612"/>
    </row>
    <row r="1613" spans="3:16" x14ac:dyDescent="0.2">
      <c r="C1613" s="151"/>
      <c r="I1613"/>
      <c r="P1613"/>
    </row>
    <row r="1614" spans="3:16" x14ac:dyDescent="0.2">
      <c r="C1614" s="151"/>
      <c r="I1614"/>
      <c r="P1614"/>
    </row>
    <row r="1615" spans="3:16" x14ac:dyDescent="0.2">
      <c r="C1615" s="151"/>
      <c r="I1615"/>
      <c r="P1615"/>
    </row>
    <row r="1616" spans="3:16" x14ac:dyDescent="0.2">
      <c r="C1616" s="151"/>
      <c r="I1616"/>
      <c r="P1616"/>
    </row>
    <row r="1617" spans="3:16" x14ac:dyDescent="0.2">
      <c r="C1617" s="151"/>
      <c r="I1617"/>
      <c r="P1617"/>
    </row>
    <row r="1618" spans="3:16" x14ac:dyDescent="0.2">
      <c r="C1618" s="151"/>
      <c r="I1618"/>
      <c r="P1618"/>
    </row>
    <row r="1619" spans="3:16" x14ac:dyDescent="0.2">
      <c r="C1619" s="151"/>
      <c r="I1619"/>
      <c r="P1619"/>
    </row>
    <row r="1620" spans="3:16" x14ac:dyDescent="0.2">
      <c r="C1620" s="151"/>
      <c r="I1620"/>
      <c r="P1620"/>
    </row>
    <row r="1621" spans="3:16" x14ac:dyDescent="0.2">
      <c r="C1621" s="151"/>
      <c r="I1621"/>
      <c r="P1621"/>
    </row>
    <row r="1622" spans="3:16" x14ac:dyDescent="0.2">
      <c r="C1622" s="151"/>
      <c r="I1622"/>
      <c r="P1622"/>
    </row>
    <row r="1623" spans="3:16" x14ac:dyDescent="0.2">
      <c r="C1623" s="151"/>
      <c r="I1623"/>
      <c r="P1623"/>
    </row>
    <row r="1624" spans="3:16" x14ac:dyDescent="0.2">
      <c r="C1624" s="151"/>
      <c r="I1624"/>
      <c r="P1624"/>
    </row>
    <row r="1625" spans="3:16" x14ac:dyDescent="0.2">
      <c r="C1625" s="151"/>
      <c r="I1625"/>
      <c r="P1625"/>
    </row>
    <row r="1626" spans="3:16" x14ac:dyDescent="0.2">
      <c r="C1626" s="151"/>
      <c r="I1626"/>
      <c r="P1626"/>
    </row>
    <row r="1627" spans="3:16" x14ac:dyDescent="0.2">
      <c r="C1627" s="151"/>
      <c r="I1627"/>
      <c r="P1627"/>
    </row>
    <row r="1628" spans="3:16" x14ac:dyDescent="0.2">
      <c r="C1628" s="151"/>
      <c r="I1628"/>
      <c r="P1628"/>
    </row>
    <row r="1629" spans="3:16" x14ac:dyDescent="0.2">
      <c r="C1629" s="151"/>
      <c r="I1629"/>
      <c r="P1629"/>
    </row>
    <row r="1630" spans="3:16" x14ac:dyDescent="0.2">
      <c r="C1630" s="151"/>
      <c r="I1630"/>
      <c r="P1630"/>
    </row>
    <row r="1631" spans="3:16" x14ac:dyDescent="0.2">
      <c r="C1631" s="151"/>
      <c r="I1631"/>
      <c r="P1631"/>
    </row>
    <row r="1632" spans="3:16" x14ac:dyDescent="0.2">
      <c r="C1632" s="151"/>
      <c r="I1632"/>
      <c r="P1632"/>
    </row>
    <row r="1633" spans="3:16" x14ac:dyDescent="0.2">
      <c r="C1633" s="151"/>
      <c r="I1633"/>
      <c r="P1633"/>
    </row>
    <row r="1634" spans="3:16" x14ac:dyDescent="0.2">
      <c r="C1634" s="151"/>
      <c r="I1634"/>
      <c r="P1634"/>
    </row>
    <row r="1635" spans="3:16" x14ac:dyDescent="0.2">
      <c r="C1635" s="151"/>
      <c r="I1635"/>
      <c r="P1635"/>
    </row>
    <row r="1636" spans="3:16" x14ac:dyDescent="0.2">
      <c r="C1636" s="151"/>
      <c r="I1636"/>
      <c r="P1636"/>
    </row>
    <row r="1637" spans="3:16" x14ac:dyDescent="0.2">
      <c r="C1637" s="151"/>
      <c r="I1637"/>
      <c r="P1637"/>
    </row>
    <row r="1638" spans="3:16" x14ac:dyDescent="0.2">
      <c r="C1638" s="151"/>
      <c r="I1638"/>
      <c r="P1638"/>
    </row>
    <row r="1639" spans="3:16" x14ac:dyDescent="0.2">
      <c r="C1639" s="151"/>
      <c r="I1639"/>
      <c r="P1639"/>
    </row>
    <row r="1640" spans="3:16" x14ac:dyDescent="0.2">
      <c r="C1640" s="151"/>
      <c r="I1640"/>
      <c r="P1640"/>
    </row>
    <row r="1641" spans="3:16" x14ac:dyDescent="0.2">
      <c r="C1641" s="151"/>
      <c r="I1641"/>
      <c r="P1641"/>
    </row>
    <row r="1642" spans="3:16" x14ac:dyDescent="0.2">
      <c r="C1642" s="151"/>
      <c r="I1642"/>
      <c r="P1642"/>
    </row>
    <row r="1643" spans="3:16" x14ac:dyDescent="0.2">
      <c r="C1643" s="151"/>
      <c r="I1643"/>
      <c r="P1643"/>
    </row>
    <row r="1644" spans="3:16" x14ac:dyDescent="0.2">
      <c r="C1644" s="151"/>
      <c r="I1644"/>
      <c r="P1644"/>
    </row>
    <row r="1645" spans="3:16" x14ac:dyDescent="0.2">
      <c r="C1645" s="151"/>
      <c r="I1645"/>
      <c r="P1645"/>
    </row>
    <row r="1646" spans="3:16" x14ac:dyDescent="0.2">
      <c r="C1646" s="151"/>
      <c r="I1646"/>
      <c r="P1646"/>
    </row>
    <row r="1647" spans="3:16" x14ac:dyDescent="0.2">
      <c r="C1647" s="151"/>
      <c r="I1647"/>
      <c r="P1647"/>
    </row>
    <row r="1648" spans="3:16" x14ac:dyDescent="0.2">
      <c r="C1648" s="151"/>
      <c r="I1648"/>
      <c r="P1648"/>
    </row>
    <row r="1649" spans="3:16" x14ac:dyDescent="0.2">
      <c r="C1649" s="151"/>
      <c r="I1649"/>
      <c r="P1649"/>
    </row>
    <row r="1650" spans="3:16" x14ac:dyDescent="0.2">
      <c r="C1650" s="151"/>
      <c r="I1650"/>
      <c r="P1650"/>
    </row>
    <row r="1651" spans="3:16" x14ac:dyDescent="0.2">
      <c r="C1651" s="151"/>
      <c r="I1651"/>
      <c r="P1651"/>
    </row>
    <row r="1652" spans="3:16" x14ac:dyDescent="0.2">
      <c r="C1652" s="151"/>
      <c r="I1652"/>
      <c r="P1652"/>
    </row>
    <row r="1653" spans="3:16" x14ac:dyDescent="0.2">
      <c r="C1653" s="151"/>
      <c r="I1653"/>
      <c r="P1653"/>
    </row>
    <row r="1654" spans="3:16" x14ac:dyDescent="0.2">
      <c r="C1654" s="151"/>
      <c r="I1654"/>
      <c r="P1654"/>
    </row>
    <row r="1655" spans="3:16" x14ac:dyDescent="0.2">
      <c r="C1655" s="151"/>
      <c r="I1655"/>
      <c r="P1655"/>
    </row>
    <row r="1656" spans="3:16" x14ac:dyDescent="0.2">
      <c r="C1656" s="151"/>
      <c r="I1656"/>
      <c r="P1656"/>
    </row>
    <row r="1657" spans="3:16" x14ac:dyDescent="0.2">
      <c r="C1657" s="151"/>
      <c r="I1657"/>
      <c r="P1657"/>
    </row>
    <row r="1658" spans="3:16" x14ac:dyDescent="0.2">
      <c r="C1658" s="151"/>
      <c r="I1658"/>
      <c r="P1658"/>
    </row>
    <row r="1659" spans="3:16" x14ac:dyDescent="0.2">
      <c r="C1659" s="151"/>
      <c r="I1659"/>
      <c r="P1659"/>
    </row>
    <row r="1660" spans="3:16" x14ac:dyDescent="0.2">
      <c r="C1660" s="151"/>
      <c r="I1660"/>
      <c r="P1660"/>
    </row>
    <row r="1661" spans="3:16" x14ac:dyDescent="0.2">
      <c r="C1661" s="151"/>
      <c r="I1661"/>
      <c r="P1661"/>
    </row>
    <row r="1662" spans="3:16" x14ac:dyDescent="0.2">
      <c r="C1662" s="151"/>
      <c r="I1662"/>
      <c r="P1662"/>
    </row>
    <row r="1663" spans="3:16" x14ac:dyDescent="0.2">
      <c r="C1663" s="151"/>
      <c r="I1663"/>
      <c r="P1663"/>
    </row>
    <row r="1664" spans="3:16" x14ac:dyDescent="0.2">
      <c r="C1664" s="151"/>
      <c r="I1664"/>
      <c r="P1664"/>
    </row>
    <row r="1665" spans="3:16" x14ac:dyDescent="0.2">
      <c r="C1665" s="151"/>
      <c r="I1665"/>
      <c r="P1665"/>
    </row>
    <row r="1666" spans="3:16" x14ac:dyDescent="0.2">
      <c r="C1666" s="151"/>
      <c r="I1666"/>
      <c r="P1666"/>
    </row>
    <row r="1667" spans="3:16" x14ac:dyDescent="0.2">
      <c r="C1667" s="151"/>
      <c r="I1667"/>
      <c r="P1667"/>
    </row>
    <row r="1668" spans="3:16" x14ac:dyDescent="0.2">
      <c r="C1668" s="151"/>
      <c r="I1668"/>
      <c r="P1668"/>
    </row>
    <row r="1669" spans="3:16" x14ac:dyDescent="0.2">
      <c r="C1669" s="151"/>
      <c r="I1669"/>
      <c r="P1669"/>
    </row>
    <row r="1670" spans="3:16" x14ac:dyDescent="0.2">
      <c r="C1670" s="151"/>
      <c r="I1670"/>
      <c r="P1670"/>
    </row>
    <row r="1671" spans="3:16" x14ac:dyDescent="0.2">
      <c r="C1671" s="151"/>
      <c r="I1671"/>
      <c r="P1671"/>
    </row>
    <row r="1672" spans="3:16" x14ac:dyDescent="0.2">
      <c r="C1672" s="151"/>
      <c r="I1672"/>
      <c r="P1672"/>
    </row>
    <row r="1673" spans="3:16" x14ac:dyDescent="0.2">
      <c r="C1673" s="151"/>
      <c r="I1673"/>
      <c r="P1673"/>
    </row>
    <row r="1674" spans="3:16" x14ac:dyDescent="0.2">
      <c r="C1674" s="151"/>
      <c r="I1674"/>
      <c r="P1674"/>
    </row>
    <row r="1675" spans="3:16" x14ac:dyDescent="0.2">
      <c r="C1675" s="151"/>
      <c r="I1675"/>
      <c r="P1675"/>
    </row>
    <row r="1676" spans="3:16" x14ac:dyDescent="0.2">
      <c r="C1676" s="151"/>
      <c r="I1676"/>
      <c r="P1676"/>
    </row>
    <row r="1677" spans="3:16" x14ac:dyDescent="0.2">
      <c r="C1677" s="151"/>
      <c r="I1677"/>
      <c r="P1677"/>
    </row>
    <row r="1678" spans="3:16" x14ac:dyDescent="0.2">
      <c r="C1678" s="151"/>
      <c r="I1678"/>
      <c r="P1678"/>
    </row>
    <row r="1679" spans="3:16" x14ac:dyDescent="0.2">
      <c r="C1679" s="151"/>
      <c r="I1679"/>
      <c r="P1679"/>
    </row>
    <row r="1680" spans="3:16" x14ac:dyDescent="0.2">
      <c r="C1680" s="151"/>
      <c r="I1680"/>
      <c r="P1680"/>
    </row>
    <row r="1681" spans="3:16" x14ac:dyDescent="0.2">
      <c r="C1681" s="151"/>
      <c r="I1681"/>
      <c r="P1681"/>
    </row>
    <row r="1682" spans="3:16" x14ac:dyDescent="0.2">
      <c r="C1682" s="151"/>
      <c r="I1682"/>
      <c r="P1682"/>
    </row>
    <row r="1683" spans="3:16" x14ac:dyDescent="0.2">
      <c r="C1683" s="151"/>
      <c r="I1683"/>
      <c r="P1683"/>
    </row>
    <row r="1684" spans="3:16" x14ac:dyDescent="0.2">
      <c r="C1684" s="151"/>
      <c r="I1684"/>
      <c r="P1684"/>
    </row>
    <row r="1685" spans="3:16" x14ac:dyDescent="0.2">
      <c r="C1685" s="151"/>
      <c r="I1685"/>
      <c r="P1685"/>
    </row>
    <row r="1686" spans="3:16" x14ac:dyDescent="0.2">
      <c r="C1686" s="151"/>
      <c r="I1686"/>
      <c r="P1686"/>
    </row>
    <row r="1687" spans="3:16" x14ac:dyDescent="0.2">
      <c r="C1687" s="151"/>
      <c r="I1687"/>
      <c r="P1687"/>
    </row>
    <row r="1688" spans="3:16" x14ac:dyDescent="0.2">
      <c r="C1688" s="151"/>
      <c r="I1688"/>
      <c r="P1688"/>
    </row>
    <row r="1689" spans="3:16" x14ac:dyDescent="0.2">
      <c r="C1689" s="151"/>
      <c r="I1689"/>
      <c r="P1689"/>
    </row>
    <row r="1690" spans="3:16" x14ac:dyDescent="0.2">
      <c r="C1690" s="151"/>
      <c r="I1690"/>
      <c r="P1690"/>
    </row>
    <row r="1691" spans="3:16" x14ac:dyDescent="0.2">
      <c r="C1691" s="151"/>
      <c r="I1691"/>
      <c r="P1691"/>
    </row>
    <row r="1692" spans="3:16" x14ac:dyDescent="0.2">
      <c r="C1692" s="151"/>
      <c r="I1692"/>
      <c r="P1692"/>
    </row>
    <row r="1693" spans="3:16" x14ac:dyDescent="0.2">
      <c r="C1693" s="151"/>
      <c r="I1693"/>
      <c r="P1693"/>
    </row>
    <row r="1694" spans="3:16" x14ac:dyDescent="0.2">
      <c r="C1694" s="151"/>
      <c r="I1694"/>
      <c r="P1694"/>
    </row>
    <row r="1695" spans="3:16" x14ac:dyDescent="0.2">
      <c r="C1695" s="151"/>
      <c r="I1695"/>
      <c r="P1695"/>
    </row>
    <row r="1696" spans="3:16" x14ac:dyDescent="0.2">
      <c r="C1696" s="151"/>
      <c r="I1696"/>
      <c r="P1696"/>
    </row>
    <row r="1697" spans="3:16" x14ac:dyDescent="0.2">
      <c r="C1697" s="151"/>
      <c r="I1697"/>
      <c r="P1697"/>
    </row>
    <row r="1698" spans="3:16" x14ac:dyDescent="0.2">
      <c r="C1698" s="151"/>
      <c r="I1698"/>
      <c r="P1698"/>
    </row>
    <row r="1699" spans="3:16" x14ac:dyDescent="0.2">
      <c r="C1699" s="151"/>
      <c r="I1699"/>
      <c r="P1699"/>
    </row>
    <row r="1700" spans="3:16" x14ac:dyDescent="0.2">
      <c r="C1700" s="151"/>
      <c r="I1700"/>
      <c r="P1700"/>
    </row>
    <row r="1701" spans="3:16" x14ac:dyDescent="0.2">
      <c r="C1701" s="151"/>
      <c r="I1701"/>
      <c r="P1701"/>
    </row>
    <row r="1702" spans="3:16" x14ac:dyDescent="0.2">
      <c r="C1702" s="151"/>
      <c r="I1702"/>
      <c r="P1702"/>
    </row>
    <row r="1703" spans="3:16" x14ac:dyDescent="0.2">
      <c r="C1703" s="151"/>
      <c r="I1703"/>
      <c r="P1703"/>
    </row>
    <row r="1704" spans="3:16" x14ac:dyDescent="0.2">
      <c r="C1704" s="151"/>
      <c r="I1704"/>
      <c r="P1704"/>
    </row>
    <row r="1705" spans="3:16" x14ac:dyDescent="0.2">
      <c r="C1705" s="151"/>
      <c r="I1705"/>
      <c r="P1705"/>
    </row>
    <row r="1706" spans="3:16" x14ac:dyDescent="0.2">
      <c r="C1706" s="151"/>
      <c r="I1706"/>
      <c r="P1706"/>
    </row>
    <row r="1707" spans="3:16" x14ac:dyDescent="0.2">
      <c r="C1707" s="151"/>
      <c r="I1707"/>
      <c r="P1707"/>
    </row>
    <row r="1708" spans="3:16" x14ac:dyDescent="0.2">
      <c r="C1708" s="151"/>
      <c r="I1708"/>
      <c r="P1708"/>
    </row>
    <row r="1709" spans="3:16" x14ac:dyDescent="0.2">
      <c r="C1709" s="151"/>
      <c r="I1709"/>
      <c r="P1709"/>
    </row>
    <row r="1710" spans="3:16" x14ac:dyDescent="0.2">
      <c r="C1710" s="151"/>
      <c r="I1710"/>
      <c r="P1710"/>
    </row>
    <row r="1711" spans="3:16" x14ac:dyDescent="0.2">
      <c r="C1711" s="151"/>
      <c r="I1711"/>
      <c r="P1711"/>
    </row>
    <row r="1712" spans="3:16" x14ac:dyDescent="0.2">
      <c r="C1712" s="151"/>
      <c r="I1712"/>
      <c r="P1712"/>
    </row>
    <row r="1713" spans="3:16" x14ac:dyDescent="0.2">
      <c r="C1713" s="151"/>
      <c r="I1713"/>
      <c r="P1713"/>
    </row>
    <row r="1714" spans="3:16" x14ac:dyDescent="0.2">
      <c r="C1714" s="151"/>
      <c r="I1714"/>
      <c r="P1714"/>
    </row>
    <row r="1715" spans="3:16" x14ac:dyDescent="0.2">
      <c r="C1715" s="151"/>
      <c r="I1715"/>
      <c r="P1715"/>
    </row>
    <row r="1716" spans="3:16" x14ac:dyDescent="0.2">
      <c r="C1716" s="151"/>
      <c r="I1716"/>
      <c r="P1716"/>
    </row>
    <row r="1717" spans="3:16" x14ac:dyDescent="0.2">
      <c r="C1717" s="151"/>
      <c r="I1717"/>
      <c r="P1717"/>
    </row>
    <row r="1718" spans="3:16" x14ac:dyDescent="0.2">
      <c r="C1718" s="151"/>
      <c r="I1718"/>
      <c r="P1718"/>
    </row>
    <row r="1719" spans="3:16" x14ac:dyDescent="0.2">
      <c r="C1719" s="151"/>
      <c r="I1719"/>
      <c r="P1719"/>
    </row>
    <row r="1720" spans="3:16" x14ac:dyDescent="0.2">
      <c r="C1720" s="151"/>
      <c r="I1720"/>
      <c r="P1720"/>
    </row>
    <row r="1721" spans="3:16" x14ac:dyDescent="0.2">
      <c r="C1721" s="151"/>
      <c r="I1721"/>
      <c r="P1721"/>
    </row>
    <row r="1722" spans="3:16" x14ac:dyDescent="0.2">
      <c r="C1722" s="151"/>
      <c r="I1722"/>
      <c r="P1722"/>
    </row>
    <row r="1723" spans="3:16" x14ac:dyDescent="0.2">
      <c r="C1723" s="151"/>
      <c r="I1723"/>
      <c r="P1723"/>
    </row>
    <row r="1724" spans="3:16" x14ac:dyDescent="0.2">
      <c r="C1724" s="151"/>
      <c r="I1724"/>
      <c r="P1724"/>
    </row>
    <row r="1725" spans="3:16" x14ac:dyDescent="0.2">
      <c r="C1725" s="151"/>
      <c r="I1725"/>
      <c r="P1725"/>
    </row>
    <row r="1726" spans="3:16" x14ac:dyDescent="0.2">
      <c r="C1726" s="151"/>
      <c r="I1726"/>
      <c r="P1726"/>
    </row>
    <row r="1727" spans="3:16" x14ac:dyDescent="0.2">
      <c r="C1727" s="151"/>
      <c r="I1727"/>
      <c r="P1727"/>
    </row>
    <row r="1728" spans="3:16" x14ac:dyDescent="0.2">
      <c r="C1728" s="151"/>
      <c r="I1728"/>
      <c r="P1728"/>
    </row>
    <row r="1729" spans="3:16" x14ac:dyDescent="0.2">
      <c r="C1729" s="151"/>
      <c r="I1729"/>
      <c r="P1729"/>
    </row>
    <row r="1730" spans="3:16" x14ac:dyDescent="0.2">
      <c r="C1730" s="151"/>
      <c r="I1730"/>
      <c r="P1730"/>
    </row>
    <row r="1731" spans="3:16" x14ac:dyDescent="0.2">
      <c r="C1731" s="151"/>
      <c r="I1731"/>
      <c r="P1731"/>
    </row>
    <row r="1732" spans="3:16" x14ac:dyDescent="0.2">
      <c r="C1732" s="151"/>
      <c r="I1732"/>
      <c r="P1732"/>
    </row>
    <row r="1733" spans="3:16" x14ac:dyDescent="0.2">
      <c r="C1733" s="151"/>
      <c r="I1733"/>
      <c r="P1733"/>
    </row>
    <row r="1734" spans="3:16" x14ac:dyDescent="0.2">
      <c r="C1734" s="151"/>
      <c r="I1734"/>
      <c r="P1734"/>
    </row>
    <row r="1735" spans="3:16" x14ac:dyDescent="0.2">
      <c r="C1735" s="151"/>
      <c r="I1735"/>
      <c r="P1735"/>
    </row>
    <row r="1736" spans="3:16" x14ac:dyDescent="0.2">
      <c r="C1736" s="151"/>
      <c r="I1736"/>
      <c r="P1736"/>
    </row>
    <row r="1737" spans="3:16" x14ac:dyDescent="0.2">
      <c r="C1737" s="151"/>
      <c r="I1737"/>
      <c r="P1737"/>
    </row>
    <row r="1738" spans="3:16" x14ac:dyDescent="0.2">
      <c r="C1738" s="151"/>
      <c r="I1738"/>
      <c r="P1738"/>
    </row>
    <row r="1739" spans="3:16" x14ac:dyDescent="0.2">
      <c r="C1739" s="151"/>
      <c r="I1739"/>
      <c r="P1739"/>
    </row>
    <row r="1740" spans="3:16" x14ac:dyDescent="0.2">
      <c r="C1740" s="151"/>
      <c r="I1740"/>
      <c r="P1740"/>
    </row>
    <row r="1741" spans="3:16" x14ac:dyDescent="0.2">
      <c r="C1741" s="151"/>
      <c r="I1741"/>
      <c r="P1741"/>
    </row>
    <row r="1742" spans="3:16" x14ac:dyDescent="0.2">
      <c r="C1742" s="151"/>
      <c r="I1742"/>
      <c r="P1742"/>
    </row>
    <row r="1743" spans="3:16" x14ac:dyDescent="0.2">
      <c r="C1743" s="151"/>
      <c r="I1743"/>
      <c r="P1743"/>
    </row>
    <row r="1744" spans="3:16" x14ac:dyDescent="0.2">
      <c r="C1744" s="151"/>
      <c r="I1744"/>
      <c r="P1744"/>
    </row>
    <row r="1745" spans="3:16" x14ac:dyDescent="0.2">
      <c r="C1745" s="151"/>
      <c r="I1745"/>
      <c r="P1745"/>
    </row>
    <row r="1746" spans="3:16" x14ac:dyDescent="0.2">
      <c r="C1746" s="151"/>
      <c r="I1746"/>
      <c r="P1746"/>
    </row>
    <row r="1747" spans="3:16" x14ac:dyDescent="0.2">
      <c r="C1747" s="151"/>
      <c r="I1747"/>
      <c r="P1747"/>
    </row>
    <row r="1748" spans="3:16" x14ac:dyDescent="0.2">
      <c r="C1748" s="151"/>
      <c r="I1748"/>
      <c r="P1748"/>
    </row>
    <row r="1749" spans="3:16" x14ac:dyDescent="0.2">
      <c r="C1749" s="151"/>
      <c r="I1749"/>
      <c r="P1749"/>
    </row>
    <row r="1750" spans="3:16" x14ac:dyDescent="0.2">
      <c r="C1750" s="151"/>
      <c r="I1750"/>
      <c r="P1750"/>
    </row>
    <row r="1751" spans="3:16" x14ac:dyDescent="0.2">
      <c r="C1751" s="151"/>
      <c r="I1751"/>
      <c r="P1751"/>
    </row>
    <row r="1752" spans="3:16" x14ac:dyDescent="0.2">
      <c r="C1752" s="151"/>
      <c r="I1752"/>
      <c r="P1752"/>
    </row>
    <row r="1753" spans="3:16" x14ac:dyDescent="0.2">
      <c r="C1753" s="151"/>
      <c r="I1753"/>
      <c r="P1753"/>
    </row>
    <row r="1754" spans="3:16" x14ac:dyDescent="0.2">
      <c r="C1754" s="151"/>
      <c r="I1754"/>
      <c r="P1754"/>
    </row>
    <row r="1755" spans="3:16" x14ac:dyDescent="0.2">
      <c r="C1755" s="151"/>
      <c r="I1755"/>
      <c r="P1755"/>
    </row>
    <row r="1756" spans="3:16" x14ac:dyDescent="0.2">
      <c r="C1756" s="151"/>
      <c r="I1756"/>
      <c r="P1756"/>
    </row>
    <row r="1757" spans="3:16" x14ac:dyDescent="0.2">
      <c r="C1757" s="151"/>
      <c r="I1757"/>
      <c r="P1757"/>
    </row>
    <row r="1758" spans="3:16" x14ac:dyDescent="0.2">
      <c r="C1758" s="151"/>
      <c r="I1758"/>
      <c r="P1758"/>
    </row>
    <row r="1759" spans="3:16" x14ac:dyDescent="0.2">
      <c r="C1759" s="151"/>
      <c r="I1759"/>
      <c r="P1759"/>
    </row>
    <row r="1760" spans="3:16" x14ac:dyDescent="0.2">
      <c r="C1760" s="151"/>
      <c r="I1760"/>
      <c r="P1760"/>
    </row>
    <row r="1761" spans="3:16" x14ac:dyDescent="0.2">
      <c r="C1761" s="151"/>
      <c r="I1761"/>
      <c r="P1761"/>
    </row>
    <row r="1762" spans="3:16" x14ac:dyDescent="0.2">
      <c r="C1762" s="151"/>
      <c r="I1762"/>
      <c r="P1762"/>
    </row>
    <row r="1763" spans="3:16" x14ac:dyDescent="0.2">
      <c r="C1763" s="151"/>
      <c r="I1763"/>
      <c r="P1763"/>
    </row>
    <row r="1764" spans="3:16" x14ac:dyDescent="0.2">
      <c r="C1764" s="151"/>
      <c r="I1764"/>
      <c r="P1764"/>
    </row>
    <row r="1765" spans="3:16" x14ac:dyDescent="0.2">
      <c r="C1765" s="151"/>
      <c r="I1765"/>
      <c r="P1765"/>
    </row>
    <row r="1766" spans="3:16" x14ac:dyDescent="0.2">
      <c r="C1766" s="151"/>
      <c r="I1766"/>
      <c r="P1766"/>
    </row>
    <row r="1767" spans="3:16" x14ac:dyDescent="0.2">
      <c r="C1767" s="151"/>
      <c r="I1767"/>
      <c r="P1767"/>
    </row>
    <row r="1768" spans="3:16" x14ac:dyDescent="0.2">
      <c r="C1768" s="151"/>
      <c r="I1768"/>
      <c r="P1768"/>
    </row>
    <row r="1769" spans="3:16" x14ac:dyDescent="0.2">
      <c r="C1769" s="151"/>
      <c r="I1769"/>
      <c r="P1769"/>
    </row>
    <row r="1770" spans="3:16" x14ac:dyDescent="0.2">
      <c r="C1770" s="151"/>
      <c r="I1770"/>
      <c r="P1770"/>
    </row>
    <row r="1771" spans="3:16" x14ac:dyDescent="0.2">
      <c r="C1771" s="151"/>
      <c r="I1771"/>
      <c r="P1771"/>
    </row>
    <row r="1772" spans="3:16" x14ac:dyDescent="0.2">
      <c r="C1772" s="151"/>
      <c r="I1772"/>
      <c r="P1772"/>
    </row>
    <row r="1773" spans="3:16" x14ac:dyDescent="0.2">
      <c r="C1773" s="151"/>
      <c r="I1773"/>
      <c r="P1773"/>
    </row>
    <row r="1774" spans="3:16" x14ac:dyDescent="0.2">
      <c r="C1774" s="151"/>
      <c r="I1774"/>
      <c r="P1774"/>
    </row>
    <row r="1775" spans="3:16" x14ac:dyDescent="0.2">
      <c r="C1775" s="151"/>
      <c r="I1775"/>
      <c r="P1775"/>
    </row>
    <row r="1776" spans="3:16" x14ac:dyDescent="0.2">
      <c r="C1776" s="151"/>
      <c r="I1776"/>
      <c r="P1776"/>
    </row>
    <row r="1777" spans="3:16" x14ac:dyDescent="0.2">
      <c r="C1777" s="151"/>
      <c r="I1777"/>
      <c r="P1777"/>
    </row>
    <row r="1778" spans="3:16" x14ac:dyDescent="0.2">
      <c r="C1778" s="151"/>
      <c r="I1778"/>
      <c r="P1778"/>
    </row>
    <row r="1779" spans="3:16" x14ac:dyDescent="0.2">
      <c r="C1779" s="151"/>
      <c r="I1779"/>
      <c r="P1779"/>
    </row>
    <row r="1780" spans="3:16" x14ac:dyDescent="0.2">
      <c r="C1780" s="151"/>
      <c r="I1780"/>
      <c r="P1780"/>
    </row>
    <row r="1781" spans="3:16" x14ac:dyDescent="0.2">
      <c r="C1781" s="151"/>
      <c r="I1781"/>
      <c r="P1781"/>
    </row>
    <row r="1782" spans="3:16" x14ac:dyDescent="0.2">
      <c r="C1782" s="151"/>
      <c r="I1782"/>
      <c r="P1782"/>
    </row>
    <row r="1783" spans="3:16" x14ac:dyDescent="0.2">
      <c r="C1783" s="151"/>
      <c r="I1783"/>
      <c r="P1783"/>
    </row>
    <row r="1784" spans="3:16" x14ac:dyDescent="0.2">
      <c r="C1784" s="151"/>
      <c r="I1784"/>
      <c r="P1784"/>
    </row>
    <row r="1785" spans="3:16" x14ac:dyDescent="0.2">
      <c r="C1785" s="151"/>
      <c r="I1785"/>
      <c r="P1785"/>
    </row>
    <row r="1786" spans="3:16" x14ac:dyDescent="0.2">
      <c r="C1786" s="151"/>
      <c r="I1786"/>
      <c r="P1786"/>
    </row>
    <row r="1787" spans="3:16" x14ac:dyDescent="0.2">
      <c r="C1787" s="151"/>
      <c r="I1787"/>
      <c r="P1787"/>
    </row>
    <row r="1788" spans="3:16" x14ac:dyDescent="0.2">
      <c r="C1788" s="151"/>
      <c r="I1788"/>
      <c r="P1788"/>
    </row>
    <row r="1789" spans="3:16" x14ac:dyDescent="0.2">
      <c r="C1789" s="151"/>
      <c r="I1789"/>
      <c r="P1789"/>
    </row>
    <row r="1790" spans="3:16" x14ac:dyDescent="0.2">
      <c r="C1790" s="151"/>
      <c r="I1790"/>
      <c r="P1790"/>
    </row>
    <row r="1791" spans="3:16" x14ac:dyDescent="0.2">
      <c r="C1791" s="151"/>
      <c r="I1791"/>
      <c r="P1791"/>
    </row>
    <row r="1792" spans="3:16" x14ac:dyDescent="0.2">
      <c r="C1792" s="151"/>
      <c r="I1792"/>
      <c r="P1792"/>
    </row>
    <row r="1793" spans="3:16" x14ac:dyDescent="0.2">
      <c r="C1793" s="151"/>
      <c r="I1793"/>
      <c r="P1793"/>
    </row>
    <row r="1794" spans="3:16" x14ac:dyDescent="0.2">
      <c r="C1794" s="151"/>
      <c r="I1794"/>
      <c r="P1794"/>
    </row>
    <row r="1795" spans="3:16" x14ac:dyDescent="0.2">
      <c r="C1795" s="151"/>
      <c r="I1795"/>
      <c r="P1795"/>
    </row>
    <row r="1796" spans="3:16" x14ac:dyDescent="0.2">
      <c r="C1796" s="151"/>
      <c r="I1796"/>
      <c r="P1796"/>
    </row>
    <row r="1797" spans="3:16" x14ac:dyDescent="0.2">
      <c r="C1797" s="151"/>
      <c r="I1797"/>
      <c r="P1797"/>
    </row>
    <row r="1798" spans="3:16" x14ac:dyDescent="0.2">
      <c r="C1798" s="151"/>
      <c r="I1798"/>
      <c r="P1798"/>
    </row>
    <row r="1799" spans="3:16" x14ac:dyDescent="0.2">
      <c r="C1799" s="151"/>
      <c r="I1799"/>
      <c r="P1799"/>
    </row>
    <row r="1800" spans="3:16" x14ac:dyDescent="0.2">
      <c r="C1800" s="151"/>
      <c r="I1800"/>
      <c r="P1800"/>
    </row>
    <row r="1801" spans="3:16" x14ac:dyDescent="0.2">
      <c r="C1801" s="151"/>
      <c r="I1801"/>
      <c r="P1801"/>
    </row>
    <row r="1802" spans="3:16" x14ac:dyDescent="0.2">
      <c r="C1802" s="151"/>
      <c r="I1802"/>
      <c r="P1802"/>
    </row>
    <row r="1803" spans="3:16" x14ac:dyDescent="0.2">
      <c r="C1803" s="151"/>
      <c r="I1803"/>
      <c r="P1803"/>
    </row>
    <row r="1804" spans="3:16" x14ac:dyDescent="0.2">
      <c r="C1804" s="151"/>
      <c r="I1804"/>
      <c r="P1804"/>
    </row>
    <row r="1805" spans="3:16" x14ac:dyDescent="0.2">
      <c r="C1805" s="151"/>
      <c r="I1805"/>
      <c r="P1805"/>
    </row>
    <row r="1806" spans="3:16" x14ac:dyDescent="0.2">
      <c r="C1806" s="151"/>
      <c r="I1806"/>
      <c r="P1806"/>
    </row>
    <row r="1807" spans="3:16" x14ac:dyDescent="0.2">
      <c r="C1807" s="151"/>
      <c r="I1807"/>
      <c r="P1807"/>
    </row>
    <row r="1808" spans="3:16" x14ac:dyDescent="0.2">
      <c r="C1808" s="151"/>
      <c r="I1808"/>
      <c r="P1808"/>
    </row>
    <row r="1809" spans="3:16" x14ac:dyDescent="0.2">
      <c r="C1809" s="151"/>
      <c r="I1809"/>
      <c r="P1809"/>
    </row>
    <row r="1810" spans="3:16" x14ac:dyDescent="0.2">
      <c r="C1810" s="151"/>
      <c r="I1810"/>
      <c r="P1810"/>
    </row>
    <row r="1811" spans="3:16" x14ac:dyDescent="0.2">
      <c r="C1811" s="151"/>
      <c r="I1811"/>
      <c r="P1811"/>
    </row>
    <row r="1812" spans="3:16" x14ac:dyDescent="0.2">
      <c r="C1812" s="151"/>
      <c r="I1812"/>
      <c r="P1812"/>
    </row>
    <row r="1813" spans="3:16" x14ac:dyDescent="0.2">
      <c r="C1813" s="151"/>
      <c r="I1813"/>
      <c r="P1813"/>
    </row>
    <row r="1814" spans="3:16" x14ac:dyDescent="0.2">
      <c r="C1814" s="151"/>
      <c r="I1814"/>
      <c r="P1814"/>
    </row>
    <row r="1815" spans="3:16" x14ac:dyDescent="0.2">
      <c r="C1815" s="151"/>
      <c r="I1815"/>
      <c r="P1815"/>
    </row>
    <row r="1816" spans="3:16" x14ac:dyDescent="0.2">
      <c r="C1816" s="151"/>
      <c r="I1816"/>
      <c r="P1816"/>
    </row>
    <row r="1817" spans="3:16" x14ac:dyDescent="0.2">
      <c r="C1817" s="151"/>
      <c r="I1817"/>
      <c r="P1817"/>
    </row>
    <row r="1818" spans="3:16" x14ac:dyDescent="0.2">
      <c r="C1818" s="151"/>
      <c r="I1818"/>
      <c r="P1818"/>
    </row>
    <row r="1819" spans="3:16" x14ac:dyDescent="0.2">
      <c r="C1819" s="151"/>
      <c r="I1819"/>
      <c r="P1819"/>
    </row>
    <row r="1820" spans="3:16" x14ac:dyDescent="0.2">
      <c r="C1820" s="151"/>
      <c r="I1820"/>
      <c r="P1820"/>
    </row>
    <row r="1821" spans="3:16" x14ac:dyDescent="0.2">
      <c r="C1821" s="151"/>
      <c r="I1821"/>
      <c r="P1821"/>
    </row>
    <row r="1822" spans="3:16" x14ac:dyDescent="0.2">
      <c r="C1822" s="151"/>
      <c r="I1822"/>
      <c r="P1822"/>
    </row>
    <row r="1823" spans="3:16" x14ac:dyDescent="0.2">
      <c r="C1823" s="151"/>
      <c r="I1823"/>
      <c r="P1823"/>
    </row>
    <row r="1824" spans="3:16" x14ac:dyDescent="0.2">
      <c r="C1824" s="151"/>
      <c r="I1824"/>
      <c r="P1824"/>
    </row>
    <row r="1825" spans="3:16" x14ac:dyDescent="0.2">
      <c r="C1825" s="151"/>
      <c r="I1825"/>
      <c r="P1825"/>
    </row>
    <row r="1826" spans="3:16" x14ac:dyDescent="0.2">
      <c r="C1826" s="151"/>
      <c r="I1826"/>
      <c r="P1826"/>
    </row>
    <row r="1827" spans="3:16" x14ac:dyDescent="0.2">
      <c r="C1827" s="151"/>
      <c r="I1827"/>
      <c r="P1827"/>
    </row>
    <row r="1828" spans="3:16" x14ac:dyDescent="0.2">
      <c r="C1828" s="151"/>
      <c r="I1828"/>
      <c r="P1828"/>
    </row>
    <row r="1829" spans="3:16" x14ac:dyDescent="0.2">
      <c r="C1829" s="151"/>
      <c r="I1829"/>
      <c r="P1829"/>
    </row>
    <row r="1830" spans="3:16" x14ac:dyDescent="0.2">
      <c r="C1830" s="151"/>
      <c r="I1830"/>
      <c r="P1830"/>
    </row>
    <row r="1831" spans="3:16" x14ac:dyDescent="0.2">
      <c r="C1831" s="151"/>
      <c r="I1831"/>
      <c r="P1831"/>
    </row>
    <row r="1832" spans="3:16" x14ac:dyDescent="0.2">
      <c r="C1832" s="151"/>
      <c r="I1832"/>
      <c r="P1832"/>
    </row>
    <row r="1833" spans="3:16" x14ac:dyDescent="0.2">
      <c r="C1833" s="151"/>
      <c r="I1833"/>
      <c r="P1833"/>
    </row>
    <row r="1834" spans="3:16" x14ac:dyDescent="0.2">
      <c r="C1834" s="151"/>
      <c r="I1834"/>
      <c r="P1834"/>
    </row>
    <row r="1835" spans="3:16" x14ac:dyDescent="0.2">
      <c r="C1835" s="151"/>
      <c r="I1835"/>
      <c r="P1835"/>
    </row>
    <row r="1836" spans="3:16" x14ac:dyDescent="0.2">
      <c r="C1836" s="151"/>
      <c r="I1836"/>
      <c r="P1836"/>
    </row>
    <row r="1837" spans="3:16" x14ac:dyDescent="0.2">
      <c r="C1837" s="151"/>
      <c r="I1837"/>
      <c r="P1837"/>
    </row>
    <row r="1838" spans="3:16" x14ac:dyDescent="0.2">
      <c r="C1838" s="151"/>
      <c r="I1838"/>
      <c r="P1838"/>
    </row>
    <row r="1839" spans="3:16" x14ac:dyDescent="0.2">
      <c r="C1839" s="151"/>
      <c r="I1839"/>
      <c r="P1839"/>
    </row>
    <row r="1840" spans="3:16" x14ac:dyDescent="0.2">
      <c r="C1840" s="151"/>
      <c r="I1840"/>
      <c r="P1840"/>
    </row>
    <row r="1841" spans="3:16" x14ac:dyDescent="0.2">
      <c r="C1841" s="151"/>
      <c r="I1841"/>
      <c r="P1841"/>
    </row>
    <row r="1842" spans="3:16" x14ac:dyDescent="0.2">
      <c r="C1842" s="151"/>
      <c r="I1842"/>
      <c r="P1842"/>
    </row>
    <row r="1843" spans="3:16" x14ac:dyDescent="0.2">
      <c r="C1843" s="151"/>
      <c r="I1843"/>
      <c r="P1843"/>
    </row>
    <row r="1844" spans="3:16" x14ac:dyDescent="0.2">
      <c r="C1844" s="151"/>
      <c r="I1844"/>
      <c r="P1844"/>
    </row>
    <row r="1845" spans="3:16" x14ac:dyDescent="0.2">
      <c r="C1845" s="151"/>
      <c r="I1845"/>
      <c r="P1845"/>
    </row>
    <row r="1846" spans="3:16" x14ac:dyDescent="0.2">
      <c r="C1846" s="151"/>
      <c r="I1846"/>
      <c r="P1846"/>
    </row>
    <row r="1847" spans="3:16" x14ac:dyDescent="0.2">
      <c r="C1847" s="151"/>
      <c r="I1847"/>
      <c r="P1847"/>
    </row>
    <row r="1848" spans="3:16" x14ac:dyDescent="0.2">
      <c r="C1848" s="151"/>
      <c r="I1848"/>
      <c r="P1848"/>
    </row>
    <row r="1849" spans="3:16" x14ac:dyDescent="0.2">
      <c r="C1849" s="151"/>
      <c r="I1849"/>
      <c r="P1849"/>
    </row>
    <row r="1850" spans="3:16" x14ac:dyDescent="0.2">
      <c r="C1850" s="151"/>
      <c r="I1850"/>
      <c r="P1850"/>
    </row>
    <row r="1851" spans="3:16" x14ac:dyDescent="0.2">
      <c r="C1851" s="151"/>
      <c r="I1851"/>
      <c r="P1851"/>
    </row>
    <row r="1852" spans="3:16" x14ac:dyDescent="0.2">
      <c r="C1852" s="151"/>
      <c r="I1852"/>
      <c r="P1852"/>
    </row>
    <row r="1853" spans="3:16" x14ac:dyDescent="0.2">
      <c r="C1853" s="151"/>
      <c r="I1853"/>
      <c r="P1853"/>
    </row>
    <row r="1854" spans="3:16" x14ac:dyDescent="0.2">
      <c r="C1854" s="151"/>
      <c r="I1854"/>
      <c r="P1854"/>
    </row>
    <row r="1855" spans="3:16" x14ac:dyDescent="0.2">
      <c r="C1855" s="151"/>
      <c r="I1855"/>
      <c r="P1855"/>
    </row>
    <row r="1856" spans="3:16" x14ac:dyDescent="0.2">
      <c r="C1856" s="151"/>
      <c r="I1856"/>
      <c r="P1856"/>
    </row>
    <row r="1857" spans="3:16" x14ac:dyDescent="0.2">
      <c r="C1857" s="151"/>
      <c r="I1857"/>
      <c r="P1857"/>
    </row>
    <row r="1858" spans="3:16" x14ac:dyDescent="0.2">
      <c r="C1858" s="151"/>
      <c r="I1858"/>
      <c r="P1858"/>
    </row>
    <row r="1859" spans="3:16" x14ac:dyDescent="0.2">
      <c r="C1859" s="151"/>
      <c r="I1859"/>
      <c r="P1859"/>
    </row>
    <row r="1860" spans="3:16" x14ac:dyDescent="0.2">
      <c r="C1860" s="151"/>
      <c r="I1860"/>
      <c r="P1860"/>
    </row>
    <row r="1861" spans="3:16" x14ac:dyDescent="0.2">
      <c r="C1861" s="151"/>
      <c r="I1861"/>
      <c r="P1861"/>
    </row>
    <row r="1862" spans="3:16" x14ac:dyDescent="0.2">
      <c r="C1862" s="151"/>
      <c r="I1862"/>
      <c r="P1862"/>
    </row>
    <row r="1863" spans="3:16" x14ac:dyDescent="0.2">
      <c r="C1863" s="151"/>
      <c r="I1863"/>
      <c r="P1863"/>
    </row>
    <row r="1864" spans="3:16" x14ac:dyDescent="0.2">
      <c r="C1864" s="151"/>
      <c r="I1864"/>
      <c r="P1864"/>
    </row>
    <row r="1865" spans="3:16" x14ac:dyDescent="0.2">
      <c r="C1865" s="151"/>
      <c r="I1865"/>
      <c r="P1865"/>
    </row>
    <row r="1866" spans="3:16" x14ac:dyDescent="0.2">
      <c r="C1866" s="151"/>
      <c r="I1866"/>
      <c r="P1866"/>
    </row>
    <row r="1867" spans="3:16" x14ac:dyDescent="0.2">
      <c r="C1867" s="151"/>
      <c r="I1867"/>
      <c r="P1867"/>
    </row>
    <row r="1868" spans="3:16" x14ac:dyDescent="0.2">
      <c r="C1868" s="151"/>
      <c r="I1868"/>
      <c r="P1868"/>
    </row>
    <row r="1869" spans="3:16" x14ac:dyDescent="0.2">
      <c r="C1869" s="151"/>
      <c r="I1869"/>
      <c r="P1869"/>
    </row>
    <row r="1870" spans="3:16" x14ac:dyDescent="0.2">
      <c r="C1870" s="151"/>
      <c r="I1870"/>
      <c r="P1870"/>
    </row>
    <row r="1871" spans="3:16" x14ac:dyDescent="0.2">
      <c r="C1871" s="151"/>
      <c r="I1871"/>
      <c r="P1871"/>
    </row>
    <row r="1872" spans="3:16" x14ac:dyDescent="0.2">
      <c r="C1872" s="151"/>
      <c r="I1872"/>
      <c r="P1872"/>
    </row>
    <row r="1873" spans="3:16" x14ac:dyDescent="0.2">
      <c r="C1873" s="151"/>
      <c r="I1873"/>
      <c r="P1873"/>
    </row>
    <row r="1874" spans="3:16" x14ac:dyDescent="0.2">
      <c r="C1874" s="151"/>
      <c r="I1874"/>
      <c r="P1874"/>
    </row>
    <row r="1875" spans="3:16" x14ac:dyDescent="0.2">
      <c r="C1875" s="151"/>
      <c r="I1875"/>
      <c r="P1875"/>
    </row>
    <row r="1876" spans="3:16" x14ac:dyDescent="0.2">
      <c r="C1876" s="151"/>
      <c r="I1876"/>
      <c r="P1876"/>
    </row>
    <row r="1877" spans="3:16" x14ac:dyDescent="0.2">
      <c r="C1877" s="151"/>
      <c r="I1877"/>
      <c r="P1877"/>
    </row>
    <row r="1878" spans="3:16" x14ac:dyDescent="0.2">
      <c r="C1878" s="151"/>
      <c r="I1878"/>
      <c r="P1878"/>
    </row>
    <row r="1879" spans="3:16" x14ac:dyDescent="0.2">
      <c r="C1879" s="151"/>
      <c r="I1879"/>
      <c r="P1879"/>
    </row>
    <row r="1880" spans="3:16" x14ac:dyDescent="0.2">
      <c r="C1880" s="151"/>
      <c r="I1880"/>
      <c r="P1880"/>
    </row>
    <row r="1881" spans="3:16" x14ac:dyDescent="0.2">
      <c r="C1881" s="151"/>
      <c r="I1881"/>
      <c r="P1881"/>
    </row>
    <row r="1882" spans="3:16" x14ac:dyDescent="0.2">
      <c r="C1882" s="151"/>
      <c r="I1882"/>
      <c r="P1882"/>
    </row>
    <row r="1883" spans="3:16" x14ac:dyDescent="0.2">
      <c r="C1883" s="151"/>
      <c r="I1883"/>
      <c r="P1883"/>
    </row>
    <row r="1884" spans="3:16" x14ac:dyDescent="0.2">
      <c r="C1884" s="151"/>
      <c r="I1884"/>
      <c r="P1884"/>
    </row>
    <row r="1885" spans="3:16" x14ac:dyDescent="0.2">
      <c r="C1885" s="151"/>
      <c r="I1885"/>
      <c r="P1885"/>
    </row>
    <row r="1886" spans="3:16" x14ac:dyDescent="0.2">
      <c r="C1886" s="151"/>
      <c r="I1886"/>
      <c r="P1886"/>
    </row>
    <row r="1887" spans="3:16" x14ac:dyDescent="0.2">
      <c r="C1887" s="151"/>
      <c r="I1887"/>
      <c r="P1887"/>
    </row>
    <row r="1888" spans="3:16" x14ac:dyDescent="0.2">
      <c r="C1888" s="151"/>
      <c r="I1888"/>
      <c r="P1888"/>
    </row>
    <row r="1889" spans="3:16" x14ac:dyDescent="0.2">
      <c r="C1889" s="151"/>
      <c r="I1889"/>
      <c r="P1889"/>
    </row>
    <row r="1890" spans="3:16" x14ac:dyDescent="0.2">
      <c r="C1890" s="151"/>
      <c r="I1890"/>
      <c r="P1890"/>
    </row>
    <row r="1891" spans="3:16" x14ac:dyDescent="0.2">
      <c r="C1891" s="151"/>
      <c r="I1891"/>
      <c r="P1891"/>
    </row>
    <row r="1892" spans="3:16" x14ac:dyDescent="0.2">
      <c r="C1892" s="151"/>
      <c r="I1892"/>
      <c r="P1892"/>
    </row>
    <row r="1893" spans="3:16" x14ac:dyDescent="0.2">
      <c r="C1893" s="151"/>
      <c r="I1893"/>
      <c r="P1893"/>
    </row>
    <row r="1894" spans="3:16" x14ac:dyDescent="0.2">
      <c r="C1894" s="151"/>
      <c r="I1894"/>
      <c r="P1894"/>
    </row>
    <row r="1895" spans="3:16" x14ac:dyDescent="0.2">
      <c r="C1895" s="151"/>
      <c r="I1895"/>
      <c r="P1895"/>
    </row>
    <row r="1896" spans="3:16" x14ac:dyDescent="0.2">
      <c r="C1896" s="151"/>
      <c r="I1896"/>
      <c r="P1896"/>
    </row>
    <row r="1897" spans="3:16" x14ac:dyDescent="0.2">
      <c r="C1897" s="151"/>
      <c r="I1897"/>
      <c r="P1897"/>
    </row>
    <row r="1898" spans="3:16" x14ac:dyDescent="0.2">
      <c r="C1898" s="151"/>
      <c r="I1898"/>
      <c r="P1898"/>
    </row>
    <row r="1899" spans="3:16" x14ac:dyDescent="0.2">
      <c r="C1899" s="151"/>
      <c r="I1899"/>
      <c r="P1899"/>
    </row>
    <row r="1900" spans="3:16" x14ac:dyDescent="0.2">
      <c r="C1900" s="151"/>
      <c r="I1900"/>
      <c r="P1900"/>
    </row>
    <row r="1901" spans="3:16" x14ac:dyDescent="0.2">
      <c r="C1901" s="151"/>
      <c r="I1901"/>
      <c r="P1901"/>
    </row>
    <row r="1902" spans="3:16" x14ac:dyDescent="0.2">
      <c r="C1902" s="151"/>
      <c r="I1902"/>
      <c r="P1902"/>
    </row>
    <row r="1903" spans="3:16" x14ac:dyDescent="0.2">
      <c r="C1903" s="151"/>
      <c r="I1903"/>
      <c r="P1903"/>
    </row>
    <row r="1904" spans="3:16" x14ac:dyDescent="0.2">
      <c r="C1904" s="151"/>
      <c r="I1904"/>
      <c r="P1904"/>
    </row>
    <row r="1905" spans="3:16" x14ac:dyDescent="0.2">
      <c r="C1905" s="151"/>
      <c r="I1905"/>
      <c r="P1905"/>
    </row>
    <row r="1906" spans="3:16" x14ac:dyDescent="0.2">
      <c r="C1906" s="151"/>
      <c r="I1906"/>
      <c r="P1906"/>
    </row>
    <row r="1907" spans="3:16" x14ac:dyDescent="0.2">
      <c r="C1907" s="151"/>
      <c r="I1907"/>
      <c r="P1907"/>
    </row>
    <row r="1908" spans="3:16" x14ac:dyDescent="0.2">
      <c r="C1908" s="151"/>
      <c r="I1908"/>
      <c r="P1908"/>
    </row>
    <row r="1909" spans="3:16" x14ac:dyDescent="0.2">
      <c r="C1909" s="151"/>
      <c r="I1909"/>
      <c r="P1909"/>
    </row>
    <row r="1910" spans="3:16" x14ac:dyDescent="0.2">
      <c r="C1910" s="151"/>
      <c r="I1910"/>
      <c r="P1910"/>
    </row>
    <row r="1911" spans="3:16" x14ac:dyDescent="0.2">
      <c r="C1911" s="151"/>
      <c r="I1911"/>
      <c r="P1911"/>
    </row>
    <row r="1912" spans="3:16" x14ac:dyDescent="0.2">
      <c r="C1912" s="151"/>
      <c r="I1912"/>
      <c r="P1912"/>
    </row>
    <row r="1913" spans="3:16" x14ac:dyDescent="0.2">
      <c r="C1913" s="151"/>
      <c r="I1913"/>
      <c r="P1913"/>
    </row>
    <row r="1914" spans="3:16" x14ac:dyDescent="0.2">
      <c r="C1914" s="151"/>
      <c r="I1914"/>
      <c r="P1914"/>
    </row>
    <row r="1915" spans="3:16" x14ac:dyDescent="0.2">
      <c r="C1915" s="151"/>
      <c r="I1915"/>
      <c r="P1915"/>
    </row>
    <row r="1916" spans="3:16" x14ac:dyDescent="0.2">
      <c r="C1916" s="151"/>
      <c r="I1916"/>
      <c r="P1916"/>
    </row>
    <row r="1917" spans="3:16" x14ac:dyDescent="0.2">
      <c r="C1917" s="151"/>
      <c r="I1917"/>
      <c r="P1917"/>
    </row>
    <row r="1918" spans="3:16" x14ac:dyDescent="0.2">
      <c r="C1918" s="151"/>
      <c r="I1918"/>
      <c r="P1918"/>
    </row>
    <row r="1919" spans="3:16" x14ac:dyDescent="0.2">
      <c r="C1919" s="151"/>
      <c r="I1919"/>
      <c r="P1919"/>
    </row>
    <row r="1920" spans="3:16" x14ac:dyDescent="0.2">
      <c r="C1920" s="151"/>
      <c r="I1920"/>
      <c r="P1920"/>
    </row>
    <row r="1921" spans="3:16" x14ac:dyDescent="0.2">
      <c r="C1921" s="151"/>
      <c r="I1921"/>
      <c r="P1921"/>
    </row>
    <row r="1922" spans="3:16" x14ac:dyDescent="0.2">
      <c r="C1922" s="151"/>
      <c r="I1922"/>
      <c r="P1922"/>
    </row>
    <row r="1923" spans="3:16" x14ac:dyDescent="0.2">
      <c r="C1923" s="151"/>
      <c r="I1923"/>
      <c r="P1923"/>
    </row>
    <row r="1924" spans="3:16" x14ac:dyDescent="0.2">
      <c r="C1924" s="151"/>
      <c r="I1924"/>
      <c r="P1924"/>
    </row>
    <row r="1925" spans="3:16" x14ac:dyDescent="0.2">
      <c r="C1925" s="151"/>
      <c r="I1925"/>
      <c r="P1925"/>
    </row>
    <row r="1926" spans="3:16" x14ac:dyDescent="0.2">
      <c r="C1926" s="151"/>
      <c r="I1926"/>
      <c r="P1926"/>
    </row>
    <row r="1927" spans="3:16" x14ac:dyDescent="0.2">
      <c r="C1927" s="151"/>
      <c r="I1927"/>
      <c r="P1927"/>
    </row>
    <row r="1928" spans="3:16" x14ac:dyDescent="0.2">
      <c r="C1928" s="151"/>
      <c r="I1928"/>
      <c r="P1928"/>
    </row>
    <row r="1929" spans="3:16" x14ac:dyDescent="0.2">
      <c r="C1929" s="151"/>
      <c r="I1929"/>
      <c r="P1929"/>
    </row>
    <row r="1930" spans="3:16" x14ac:dyDescent="0.2">
      <c r="C1930" s="151"/>
      <c r="I1930"/>
      <c r="P1930"/>
    </row>
    <row r="1931" spans="3:16" x14ac:dyDescent="0.2">
      <c r="C1931" s="151"/>
      <c r="I1931"/>
      <c r="P1931"/>
    </row>
    <row r="1932" spans="3:16" x14ac:dyDescent="0.2">
      <c r="C1932" s="151"/>
      <c r="I1932"/>
      <c r="P1932"/>
    </row>
    <row r="1933" spans="3:16" x14ac:dyDescent="0.2">
      <c r="C1933" s="151"/>
      <c r="I1933"/>
      <c r="P1933"/>
    </row>
    <row r="1934" spans="3:16" x14ac:dyDescent="0.2">
      <c r="C1934" s="151"/>
      <c r="I1934"/>
      <c r="P1934"/>
    </row>
    <row r="1935" spans="3:16" x14ac:dyDescent="0.2">
      <c r="C1935" s="151"/>
      <c r="I1935"/>
      <c r="P1935"/>
    </row>
    <row r="1936" spans="3:16" x14ac:dyDescent="0.2">
      <c r="C1936" s="151"/>
      <c r="I1936"/>
      <c r="P1936"/>
    </row>
    <row r="1937" spans="3:16" x14ac:dyDescent="0.2">
      <c r="C1937" s="151"/>
      <c r="I1937"/>
      <c r="P1937"/>
    </row>
    <row r="1938" spans="3:16" x14ac:dyDescent="0.2">
      <c r="C1938" s="151"/>
      <c r="I1938"/>
      <c r="P1938"/>
    </row>
    <row r="1939" spans="3:16" x14ac:dyDescent="0.2">
      <c r="C1939" s="151"/>
      <c r="I1939"/>
      <c r="P1939"/>
    </row>
    <row r="1940" spans="3:16" x14ac:dyDescent="0.2">
      <c r="C1940" s="151"/>
      <c r="I1940"/>
      <c r="P1940"/>
    </row>
    <row r="1941" spans="3:16" x14ac:dyDescent="0.2">
      <c r="C1941" s="151"/>
      <c r="I1941"/>
      <c r="P1941"/>
    </row>
    <row r="1942" spans="3:16" x14ac:dyDescent="0.2">
      <c r="C1942" s="151"/>
      <c r="I1942"/>
      <c r="P1942"/>
    </row>
    <row r="1943" spans="3:16" x14ac:dyDescent="0.2">
      <c r="C1943" s="151"/>
      <c r="I1943"/>
      <c r="P1943"/>
    </row>
    <row r="1944" spans="3:16" x14ac:dyDescent="0.2">
      <c r="C1944" s="151"/>
      <c r="I1944"/>
      <c r="P1944"/>
    </row>
    <row r="1945" spans="3:16" x14ac:dyDescent="0.2">
      <c r="C1945" s="151"/>
      <c r="I1945"/>
      <c r="P1945"/>
    </row>
    <row r="1946" spans="3:16" x14ac:dyDescent="0.2">
      <c r="C1946" s="151"/>
      <c r="I1946"/>
      <c r="P1946"/>
    </row>
    <row r="1947" spans="3:16" x14ac:dyDescent="0.2">
      <c r="C1947" s="151"/>
      <c r="I1947"/>
      <c r="P1947"/>
    </row>
    <row r="1948" spans="3:16" x14ac:dyDescent="0.2">
      <c r="C1948" s="151"/>
      <c r="I1948"/>
      <c r="P1948"/>
    </row>
    <row r="1949" spans="3:16" x14ac:dyDescent="0.2">
      <c r="C1949" s="151"/>
      <c r="I1949"/>
      <c r="P1949"/>
    </row>
    <row r="1950" spans="3:16" x14ac:dyDescent="0.2">
      <c r="C1950" s="151"/>
      <c r="I1950"/>
      <c r="P1950"/>
    </row>
    <row r="1951" spans="3:16" x14ac:dyDescent="0.2">
      <c r="C1951" s="151"/>
      <c r="I1951"/>
      <c r="P1951"/>
    </row>
    <row r="1952" spans="3:16" x14ac:dyDescent="0.2">
      <c r="C1952" s="151"/>
      <c r="I1952"/>
      <c r="P1952"/>
    </row>
    <row r="1953" spans="3:16" x14ac:dyDescent="0.2">
      <c r="C1953" s="151"/>
      <c r="I1953"/>
      <c r="P1953"/>
    </row>
    <row r="1954" spans="3:16" x14ac:dyDescent="0.2">
      <c r="C1954" s="151"/>
      <c r="I1954"/>
      <c r="P1954"/>
    </row>
    <row r="1955" spans="3:16" x14ac:dyDescent="0.2">
      <c r="C1955" s="151"/>
      <c r="I1955"/>
      <c r="P1955"/>
    </row>
    <row r="1956" spans="3:16" x14ac:dyDescent="0.2">
      <c r="C1956" s="151"/>
      <c r="I1956"/>
      <c r="P1956"/>
    </row>
    <row r="1957" spans="3:16" x14ac:dyDescent="0.2">
      <c r="C1957" s="151"/>
      <c r="I1957"/>
      <c r="P1957"/>
    </row>
    <row r="1958" spans="3:16" x14ac:dyDescent="0.2">
      <c r="C1958" s="151"/>
      <c r="I1958"/>
      <c r="P1958"/>
    </row>
    <row r="1959" spans="3:16" x14ac:dyDescent="0.2">
      <c r="C1959" s="151"/>
      <c r="I1959"/>
      <c r="P1959"/>
    </row>
    <row r="1960" spans="3:16" x14ac:dyDescent="0.2">
      <c r="C1960" s="151"/>
      <c r="I1960"/>
      <c r="P1960"/>
    </row>
    <row r="1961" spans="3:16" x14ac:dyDescent="0.2">
      <c r="C1961" s="151"/>
      <c r="I1961"/>
      <c r="P1961"/>
    </row>
    <row r="1962" spans="3:16" x14ac:dyDescent="0.2">
      <c r="C1962" s="151"/>
      <c r="I1962"/>
      <c r="P1962"/>
    </row>
    <row r="1963" spans="3:16" x14ac:dyDescent="0.2">
      <c r="C1963" s="151"/>
      <c r="I1963"/>
      <c r="P1963"/>
    </row>
    <row r="1964" spans="3:16" x14ac:dyDescent="0.2">
      <c r="C1964" s="151"/>
      <c r="I1964"/>
      <c r="P1964"/>
    </row>
    <row r="1965" spans="3:16" x14ac:dyDescent="0.2">
      <c r="C1965" s="151"/>
      <c r="I1965"/>
      <c r="P1965"/>
    </row>
    <row r="1966" spans="3:16" x14ac:dyDescent="0.2">
      <c r="C1966" s="151"/>
      <c r="I1966"/>
      <c r="P1966"/>
    </row>
    <row r="1967" spans="3:16" x14ac:dyDescent="0.2">
      <c r="C1967" s="151"/>
      <c r="I1967"/>
      <c r="P1967"/>
    </row>
    <row r="1968" spans="3:16" x14ac:dyDescent="0.2">
      <c r="C1968" s="151"/>
      <c r="I1968"/>
      <c r="P1968"/>
    </row>
    <row r="1969" spans="3:16" x14ac:dyDescent="0.2">
      <c r="C1969" s="151"/>
      <c r="I1969"/>
      <c r="P1969"/>
    </row>
    <row r="1970" spans="3:16" x14ac:dyDescent="0.2">
      <c r="C1970" s="151"/>
      <c r="I1970"/>
      <c r="P1970"/>
    </row>
    <row r="1971" spans="3:16" x14ac:dyDescent="0.2">
      <c r="C1971" s="151"/>
      <c r="I1971"/>
      <c r="P1971"/>
    </row>
    <row r="1972" spans="3:16" x14ac:dyDescent="0.2">
      <c r="C1972" s="151"/>
      <c r="I1972"/>
      <c r="P1972"/>
    </row>
    <row r="1973" spans="3:16" x14ac:dyDescent="0.2">
      <c r="C1973" s="151"/>
      <c r="I1973"/>
      <c r="P1973"/>
    </row>
    <row r="1974" spans="3:16" x14ac:dyDescent="0.2">
      <c r="C1974" s="151"/>
      <c r="I1974"/>
      <c r="P1974"/>
    </row>
    <row r="1975" spans="3:16" x14ac:dyDescent="0.2">
      <c r="C1975" s="151"/>
      <c r="I1975"/>
      <c r="P1975"/>
    </row>
    <row r="1976" spans="3:16" x14ac:dyDescent="0.2">
      <c r="C1976" s="151"/>
      <c r="I1976"/>
      <c r="P1976"/>
    </row>
    <row r="1977" spans="3:16" x14ac:dyDescent="0.2">
      <c r="C1977" s="151"/>
      <c r="I1977"/>
      <c r="P1977"/>
    </row>
    <row r="1978" spans="3:16" x14ac:dyDescent="0.2">
      <c r="C1978" s="151"/>
      <c r="I1978"/>
      <c r="P1978"/>
    </row>
    <row r="1979" spans="3:16" x14ac:dyDescent="0.2">
      <c r="C1979" s="151"/>
      <c r="I1979"/>
      <c r="P1979"/>
    </row>
    <row r="1980" spans="3:16" x14ac:dyDescent="0.2">
      <c r="C1980" s="151"/>
      <c r="I1980"/>
      <c r="P1980"/>
    </row>
    <row r="1981" spans="3:16" x14ac:dyDescent="0.2">
      <c r="C1981" s="151"/>
      <c r="I1981"/>
      <c r="P1981"/>
    </row>
    <row r="1982" spans="3:16" x14ac:dyDescent="0.2">
      <c r="C1982" s="151"/>
      <c r="I1982"/>
      <c r="P1982"/>
    </row>
    <row r="1983" spans="3:16" x14ac:dyDescent="0.2">
      <c r="C1983" s="151"/>
      <c r="I1983"/>
      <c r="P1983"/>
    </row>
    <row r="1984" spans="3:16" x14ac:dyDescent="0.2">
      <c r="C1984" s="151"/>
      <c r="I1984"/>
      <c r="P1984"/>
    </row>
    <row r="1985" spans="3:16" x14ac:dyDescent="0.2">
      <c r="C1985" s="151"/>
      <c r="I1985"/>
      <c r="P1985"/>
    </row>
    <row r="1986" spans="3:16" x14ac:dyDescent="0.2">
      <c r="C1986" s="151"/>
      <c r="I1986"/>
      <c r="P1986"/>
    </row>
    <row r="1987" spans="3:16" x14ac:dyDescent="0.2">
      <c r="C1987" s="151"/>
      <c r="I1987"/>
      <c r="P1987"/>
    </row>
    <row r="1988" spans="3:16" x14ac:dyDescent="0.2">
      <c r="C1988" s="151"/>
      <c r="I1988"/>
      <c r="P1988"/>
    </row>
    <row r="1989" spans="3:16" x14ac:dyDescent="0.2">
      <c r="C1989" s="151"/>
      <c r="I1989"/>
      <c r="P1989"/>
    </row>
    <row r="1990" spans="3:16" x14ac:dyDescent="0.2">
      <c r="C1990" s="151"/>
      <c r="I1990"/>
      <c r="P1990"/>
    </row>
    <row r="1991" spans="3:16" x14ac:dyDescent="0.2">
      <c r="C1991" s="151"/>
      <c r="I1991"/>
      <c r="P1991"/>
    </row>
    <row r="1992" spans="3:16" x14ac:dyDescent="0.2">
      <c r="C1992" s="151"/>
      <c r="I1992"/>
      <c r="P1992"/>
    </row>
    <row r="1993" spans="3:16" x14ac:dyDescent="0.2">
      <c r="C1993" s="151"/>
      <c r="I1993"/>
      <c r="P1993"/>
    </row>
    <row r="1994" spans="3:16" x14ac:dyDescent="0.2">
      <c r="C1994" s="151"/>
      <c r="I1994"/>
      <c r="P1994"/>
    </row>
    <row r="1995" spans="3:16" x14ac:dyDescent="0.2">
      <c r="C1995" s="151"/>
      <c r="I1995"/>
      <c r="P1995"/>
    </row>
    <row r="1996" spans="3:16" x14ac:dyDescent="0.2">
      <c r="C1996" s="151"/>
      <c r="I1996"/>
      <c r="P1996"/>
    </row>
    <row r="1997" spans="3:16" x14ac:dyDescent="0.2">
      <c r="C1997" s="151"/>
      <c r="I1997"/>
      <c r="P1997"/>
    </row>
    <row r="1998" spans="3:16" x14ac:dyDescent="0.2">
      <c r="C1998" s="151"/>
      <c r="I1998"/>
      <c r="P1998"/>
    </row>
    <row r="1999" spans="3:16" x14ac:dyDescent="0.2">
      <c r="C1999" s="151"/>
      <c r="I1999"/>
      <c r="P1999"/>
    </row>
    <row r="2000" spans="3:16" x14ac:dyDescent="0.2">
      <c r="C2000" s="151"/>
      <c r="I2000"/>
      <c r="P2000"/>
    </row>
    <row r="2001" spans="3:16" x14ac:dyDescent="0.2">
      <c r="C2001" s="151"/>
      <c r="I2001"/>
      <c r="P2001"/>
    </row>
    <row r="2002" spans="3:16" x14ac:dyDescent="0.2">
      <c r="C2002" s="151"/>
      <c r="I2002"/>
      <c r="P2002"/>
    </row>
    <row r="2003" spans="3:16" x14ac:dyDescent="0.2">
      <c r="C2003" s="151"/>
      <c r="I2003"/>
      <c r="P2003"/>
    </row>
    <row r="2004" spans="3:16" x14ac:dyDescent="0.2">
      <c r="C2004" s="151"/>
      <c r="I2004"/>
      <c r="P2004"/>
    </row>
    <row r="2005" spans="3:16" x14ac:dyDescent="0.2">
      <c r="C2005" s="151"/>
      <c r="I2005"/>
      <c r="P2005"/>
    </row>
    <row r="2006" spans="3:16" x14ac:dyDescent="0.2">
      <c r="C2006" s="151"/>
      <c r="I2006"/>
      <c r="P2006"/>
    </row>
    <row r="2007" spans="3:16" x14ac:dyDescent="0.2">
      <c r="C2007" s="151"/>
      <c r="I2007"/>
      <c r="P2007"/>
    </row>
    <row r="2008" spans="3:16" x14ac:dyDescent="0.2">
      <c r="C2008" s="151"/>
      <c r="I2008"/>
      <c r="P2008"/>
    </row>
    <row r="2009" spans="3:16" x14ac:dyDescent="0.2">
      <c r="C2009" s="151"/>
      <c r="I2009"/>
      <c r="P2009"/>
    </row>
    <row r="2010" spans="3:16" x14ac:dyDescent="0.2">
      <c r="C2010" s="151"/>
      <c r="I2010"/>
      <c r="P2010"/>
    </row>
    <row r="2011" spans="3:16" x14ac:dyDescent="0.2">
      <c r="C2011" s="151"/>
      <c r="I2011"/>
      <c r="P2011"/>
    </row>
    <row r="2012" spans="3:16" x14ac:dyDescent="0.2">
      <c r="C2012" s="151"/>
      <c r="I2012"/>
      <c r="P2012"/>
    </row>
    <row r="2013" spans="3:16" x14ac:dyDescent="0.2">
      <c r="C2013" s="151"/>
      <c r="I2013"/>
      <c r="P2013"/>
    </row>
    <row r="2014" spans="3:16" x14ac:dyDescent="0.2">
      <c r="C2014" s="151"/>
      <c r="I2014"/>
      <c r="P2014"/>
    </row>
    <row r="2015" spans="3:16" x14ac:dyDescent="0.2">
      <c r="C2015" s="151"/>
      <c r="I2015"/>
      <c r="P2015"/>
    </row>
    <row r="2016" spans="3:16" x14ac:dyDescent="0.2">
      <c r="C2016" s="151"/>
      <c r="I2016"/>
      <c r="P2016"/>
    </row>
    <row r="2017" spans="3:16" x14ac:dyDescent="0.2">
      <c r="C2017" s="151"/>
      <c r="I2017"/>
      <c r="P2017"/>
    </row>
    <row r="2018" spans="3:16" x14ac:dyDescent="0.2">
      <c r="C2018" s="151"/>
      <c r="I2018"/>
      <c r="P2018"/>
    </row>
    <row r="2019" spans="3:16" x14ac:dyDescent="0.2">
      <c r="C2019" s="151"/>
      <c r="I2019"/>
      <c r="P2019"/>
    </row>
    <row r="2020" spans="3:16" x14ac:dyDescent="0.2">
      <c r="C2020" s="151"/>
      <c r="I2020"/>
      <c r="P2020"/>
    </row>
    <row r="2021" spans="3:16" x14ac:dyDescent="0.2">
      <c r="C2021" s="151"/>
      <c r="I2021"/>
      <c r="P2021"/>
    </row>
    <row r="2022" spans="3:16" x14ac:dyDescent="0.2">
      <c r="C2022" s="151"/>
      <c r="I2022"/>
      <c r="P2022"/>
    </row>
    <row r="2023" spans="3:16" x14ac:dyDescent="0.2">
      <c r="C2023" s="151"/>
      <c r="I2023"/>
      <c r="P2023"/>
    </row>
    <row r="2024" spans="3:16" x14ac:dyDescent="0.2">
      <c r="C2024" s="151"/>
      <c r="I2024"/>
      <c r="P2024"/>
    </row>
    <row r="2025" spans="3:16" x14ac:dyDescent="0.2">
      <c r="C2025" s="151"/>
      <c r="I2025"/>
      <c r="P2025"/>
    </row>
    <row r="2026" spans="3:16" x14ac:dyDescent="0.2">
      <c r="C2026" s="151"/>
      <c r="I2026"/>
      <c r="P2026"/>
    </row>
    <row r="2027" spans="3:16" x14ac:dyDescent="0.2">
      <c r="C2027" s="151"/>
      <c r="I2027"/>
      <c r="P2027"/>
    </row>
    <row r="2028" spans="3:16" x14ac:dyDescent="0.2">
      <c r="C2028" s="151"/>
      <c r="I2028"/>
      <c r="P2028"/>
    </row>
    <row r="2029" spans="3:16" x14ac:dyDescent="0.2">
      <c r="C2029" s="151"/>
      <c r="I2029"/>
      <c r="P2029"/>
    </row>
    <row r="2030" spans="3:16" x14ac:dyDescent="0.2">
      <c r="C2030" s="151"/>
      <c r="I2030"/>
      <c r="P2030"/>
    </row>
    <row r="2031" spans="3:16" x14ac:dyDescent="0.2">
      <c r="C2031" s="151"/>
      <c r="I2031"/>
      <c r="P2031"/>
    </row>
    <row r="2032" spans="3:16" x14ac:dyDescent="0.2">
      <c r="C2032" s="151"/>
      <c r="I2032"/>
      <c r="P2032"/>
    </row>
    <row r="2033" spans="3:16" x14ac:dyDescent="0.2">
      <c r="C2033" s="151"/>
      <c r="I2033"/>
      <c r="P2033"/>
    </row>
    <row r="2034" spans="3:16" x14ac:dyDescent="0.2">
      <c r="C2034" s="151"/>
      <c r="I2034"/>
      <c r="P2034"/>
    </row>
    <row r="2035" spans="3:16" x14ac:dyDescent="0.2">
      <c r="C2035" s="151"/>
      <c r="I2035"/>
      <c r="P2035"/>
    </row>
    <row r="2036" spans="3:16" x14ac:dyDescent="0.2">
      <c r="C2036" s="151"/>
      <c r="I2036"/>
      <c r="P2036"/>
    </row>
    <row r="2037" spans="3:16" x14ac:dyDescent="0.2">
      <c r="C2037" s="151"/>
      <c r="I2037"/>
      <c r="P2037"/>
    </row>
    <row r="2038" spans="3:16" x14ac:dyDescent="0.2">
      <c r="C2038" s="151"/>
      <c r="I2038"/>
      <c r="P2038"/>
    </row>
    <row r="2039" spans="3:16" x14ac:dyDescent="0.2">
      <c r="C2039" s="151"/>
      <c r="I2039"/>
      <c r="P2039"/>
    </row>
    <row r="2040" spans="3:16" x14ac:dyDescent="0.2">
      <c r="C2040" s="151"/>
      <c r="I2040"/>
      <c r="P2040"/>
    </row>
    <row r="2041" spans="3:16" x14ac:dyDescent="0.2">
      <c r="C2041" s="151"/>
      <c r="I2041"/>
      <c r="P2041"/>
    </row>
    <row r="2042" spans="3:16" x14ac:dyDescent="0.2">
      <c r="C2042" s="151"/>
      <c r="I2042"/>
      <c r="P2042"/>
    </row>
    <row r="2043" spans="3:16" x14ac:dyDescent="0.2">
      <c r="C2043" s="151"/>
      <c r="I2043"/>
      <c r="P2043"/>
    </row>
    <row r="2044" spans="3:16" x14ac:dyDescent="0.2">
      <c r="C2044" s="151"/>
      <c r="I2044"/>
      <c r="P2044"/>
    </row>
    <row r="2045" spans="3:16" x14ac:dyDescent="0.2">
      <c r="C2045" s="151"/>
      <c r="I2045"/>
      <c r="P2045"/>
    </row>
    <row r="2046" spans="3:16" x14ac:dyDescent="0.2">
      <c r="C2046" s="151"/>
      <c r="I2046"/>
      <c r="P2046"/>
    </row>
    <row r="2047" spans="3:16" x14ac:dyDescent="0.2">
      <c r="C2047" s="151"/>
      <c r="I2047"/>
      <c r="P2047"/>
    </row>
    <row r="2048" spans="3:16" x14ac:dyDescent="0.2">
      <c r="C2048" s="151"/>
      <c r="I2048"/>
      <c r="P2048"/>
    </row>
    <row r="2049" spans="3:16" x14ac:dyDescent="0.2">
      <c r="C2049" s="151"/>
      <c r="I2049"/>
      <c r="P2049"/>
    </row>
    <row r="2050" spans="3:16" x14ac:dyDescent="0.2">
      <c r="C2050" s="151"/>
      <c r="I2050"/>
      <c r="P2050"/>
    </row>
    <row r="2051" spans="3:16" x14ac:dyDescent="0.2">
      <c r="C2051" s="151"/>
      <c r="I2051"/>
      <c r="P2051"/>
    </row>
    <row r="2052" spans="3:16" x14ac:dyDescent="0.2">
      <c r="C2052" s="151"/>
      <c r="I2052"/>
      <c r="P2052"/>
    </row>
    <row r="2053" spans="3:16" x14ac:dyDescent="0.2">
      <c r="C2053" s="151"/>
      <c r="I2053"/>
      <c r="P2053"/>
    </row>
    <row r="2054" spans="3:16" x14ac:dyDescent="0.2">
      <c r="C2054" s="151"/>
      <c r="I2054"/>
      <c r="P2054"/>
    </row>
    <row r="2055" spans="3:16" x14ac:dyDescent="0.2">
      <c r="C2055" s="151"/>
      <c r="I2055"/>
      <c r="P2055"/>
    </row>
    <row r="2056" spans="3:16" x14ac:dyDescent="0.2">
      <c r="C2056" s="151"/>
      <c r="I2056"/>
      <c r="P2056"/>
    </row>
    <row r="2057" spans="3:16" x14ac:dyDescent="0.2">
      <c r="C2057" s="151"/>
      <c r="I2057"/>
      <c r="P2057"/>
    </row>
    <row r="2058" spans="3:16" x14ac:dyDescent="0.2">
      <c r="C2058" s="151"/>
      <c r="I2058"/>
      <c r="P2058"/>
    </row>
    <row r="2059" spans="3:16" x14ac:dyDescent="0.2">
      <c r="C2059" s="151"/>
      <c r="I2059"/>
      <c r="P2059"/>
    </row>
    <row r="2060" spans="3:16" x14ac:dyDescent="0.2">
      <c r="C2060" s="151"/>
      <c r="I2060"/>
      <c r="P2060"/>
    </row>
    <row r="2061" spans="3:16" x14ac:dyDescent="0.2">
      <c r="C2061" s="151"/>
      <c r="I2061"/>
      <c r="P2061"/>
    </row>
    <row r="2062" spans="3:16" x14ac:dyDescent="0.2">
      <c r="C2062" s="151"/>
      <c r="I2062"/>
      <c r="P2062"/>
    </row>
    <row r="2063" spans="3:16" x14ac:dyDescent="0.2">
      <c r="C2063" s="151"/>
      <c r="I2063"/>
      <c r="P2063"/>
    </row>
    <row r="2064" spans="3:16" x14ac:dyDescent="0.2">
      <c r="C2064" s="151"/>
      <c r="I2064"/>
      <c r="P2064"/>
    </row>
    <row r="2065" spans="3:16" x14ac:dyDescent="0.2">
      <c r="C2065" s="151"/>
      <c r="I2065"/>
      <c r="P2065"/>
    </row>
    <row r="2066" spans="3:16" x14ac:dyDescent="0.2">
      <c r="C2066" s="151"/>
      <c r="I2066"/>
      <c r="P2066"/>
    </row>
    <row r="2067" spans="3:16" x14ac:dyDescent="0.2">
      <c r="C2067" s="151"/>
      <c r="I2067"/>
      <c r="P2067"/>
    </row>
    <row r="2068" spans="3:16" x14ac:dyDescent="0.2">
      <c r="C2068" s="151"/>
      <c r="I2068"/>
      <c r="P2068"/>
    </row>
    <row r="2069" spans="3:16" x14ac:dyDescent="0.2">
      <c r="C2069" s="151"/>
      <c r="I2069"/>
      <c r="P2069"/>
    </row>
    <row r="2070" spans="3:16" x14ac:dyDescent="0.2">
      <c r="C2070" s="151"/>
      <c r="I2070"/>
      <c r="P2070"/>
    </row>
    <row r="2071" spans="3:16" x14ac:dyDescent="0.2">
      <c r="C2071" s="151"/>
      <c r="I2071"/>
      <c r="P2071"/>
    </row>
    <row r="2072" spans="3:16" x14ac:dyDescent="0.2">
      <c r="C2072" s="151"/>
      <c r="I2072"/>
      <c r="P2072"/>
    </row>
    <row r="2073" spans="3:16" x14ac:dyDescent="0.2">
      <c r="C2073" s="151"/>
      <c r="I2073"/>
      <c r="P2073"/>
    </row>
    <row r="2074" spans="3:16" x14ac:dyDescent="0.2">
      <c r="C2074" s="151"/>
      <c r="I2074"/>
      <c r="P2074"/>
    </row>
    <row r="2075" spans="3:16" x14ac:dyDescent="0.2">
      <c r="C2075" s="151"/>
      <c r="I2075"/>
      <c r="P2075"/>
    </row>
    <row r="2076" spans="3:16" x14ac:dyDescent="0.2">
      <c r="C2076" s="151"/>
      <c r="I2076"/>
      <c r="P2076"/>
    </row>
    <row r="2077" spans="3:16" x14ac:dyDescent="0.2">
      <c r="C2077" s="151"/>
      <c r="I2077"/>
      <c r="P2077"/>
    </row>
    <row r="2078" spans="3:16" x14ac:dyDescent="0.2">
      <c r="C2078" s="151"/>
      <c r="I2078"/>
      <c r="P2078"/>
    </row>
    <row r="2079" spans="3:16" x14ac:dyDescent="0.2">
      <c r="C2079" s="151"/>
      <c r="I2079"/>
      <c r="P2079"/>
    </row>
    <row r="2080" spans="3:16" x14ac:dyDescent="0.2">
      <c r="C2080" s="151"/>
      <c r="I2080"/>
      <c r="P2080"/>
    </row>
    <row r="2081" spans="3:16" x14ac:dyDescent="0.2">
      <c r="C2081" s="151"/>
      <c r="I2081"/>
      <c r="P2081"/>
    </row>
    <row r="2082" spans="3:16" x14ac:dyDescent="0.2">
      <c r="C2082" s="151"/>
      <c r="I2082"/>
      <c r="P2082"/>
    </row>
    <row r="2083" spans="3:16" x14ac:dyDescent="0.2">
      <c r="C2083" s="151"/>
      <c r="I2083"/>
      <c r="P2083"/>
    </row>
    <row r="2084" spans="3:16" x14ac:dyDescent="0.2">
      <c r="C2084" s="151"/>
      <c r="I2084"/>
      <c r="P2084"/>
    </row>
    <row r="2085" spans="3:16" x14ac:dyDescent="0.2">
      <c r="C2085" s="151"/>
      <c r="I2085"/>
      <c r="P2085"/>
    </row>
    <row r="2086" spans="3:16" x14ac:dyDescent="0.2">
      <c r="C2086" s="151"/>
      <c r="I2086"/>
      <c r="P2086"/>
    </row>
    <row r="2087" spans="3:16" x14ac:dyDescent="0.2">
      <c r="C2087" s="151"/>
      <c r="I2087"/>
      <c r="P2087"/>
    </row>
    <row r="2088" spans="3:16" x14ac:dyDescent="0.2">
      <c r="C2088" s="151"/>
      <c r="I2088"/>
      <c r="P2088"/>
    </row>
    <row r="2089" spans="3:16" x14ac:dyDescent="0.2">
      <c r="C2089" s="151"/>
      <c r="I2089"/>
      <c r="P2089"/>
    </row>
    <row r="2090" spans="3:16" x14ac:dyDescent="0.2">
      <c r="C2090" s="151"/>
      <c r="I2090"/>
      <c r="P2090"/>
    </row>
    <row r="2091" spans="3:16" x14ac:dyDescent="0.2">
      <c r="C2091" s="151"/>
      <c r="I2091"/>
      <c r="P2091"/>
    </row>
    <row r="2092" spans="3:16" x14ac:dyDescent="0.2">
      <c r="C2092" s="151"/>
      <c r="I2092"/>
      <c r="P2092"/>
    </row>
    <row r="2093" spans="3:16" x14ac:dyDescent="0.2">
      <c r="C2093" s="151"/>
      <c r="I2093"/>
      <c r="P2093"/>
    </row>
    <row r="2094" spans="3:16" x14ac:dyDescent="0.2">
      <c r="C2094" s="151"/>
      <c r="I2094"/>
      <c r="P2094"/>
    </row>
    <row r="2095" spans="3:16" x14ac:dyDescent="0.2">
      <c r="C2095" s="151"/>
      <c r="I2095"/>
      <c r="P2095"/>
    </row>
    <row r="2096" spans="3:16" x14ac:dyDescent="0.2">
      <c r="C2096" s="151"/>
      <c r="I2096"/>
      <c r="P2096"/>
    </row>
    <row r="2097" spans="3:16" x14ac:dyDescent="0.2">
      <c r="C2097" s="151"/>
      <c r="I2097"/>
      <c r="P2097"/>
    </row>
    <row r="2098" spans="3:16" x14ac:dyDescent="0.2">
      <c r="C2098" s="151"/>
      <c r="I2098"/>
      <c r="P2098"/>
    </row>
    <row r="2099" spans="3:16" x14ac:dyDescent="0.2">
      <c r="C2099" s="151"/>
      <c r="I2099"/>
      <c r="P2099"/>
    </row>
    <row r="2100" spans="3:16" x14ac:dyDescent="0.2">
      <c r="C2100" s="151"/>
      <c r="I2100"/>
      <c r="P2100"/>
    </row>
    <row r="2101" spans="3:16" x14ac:dyDescent="0.2">
      <c r="C2101" s="151"/>
      <c r="I2101"/>
      <c r="P2101"/>
    </row>
    <row r="2102" spans="3:16" x14ac:dyDescent="0.2">
      <c r="C2102" s="151"/>
      <c r="I2102"/>
      <c r="P2102"/>
    </row>
    <row r="2103" spans="3:16" x14ac:dyDescent="0.2">
      <c r="C2103" s="151"/>
      <c r="I2103"/>
      <c r="P2103"/>
    </row>
    <row r="2104" spans="3:16" x14ac:dyDescent="0.2">
      <c r="C2104" s="151"/>
      <c r="I2104"/>
      <c r="P2104"/>
    </row>
    <row r="2105" spans="3:16" x14ac:dyDescent="0.2">
      <c r="C2105" s="151"/>
      <c r="I2105"/>
      <c r="P2105"/>
    </row>
    <row r="2106" spans="3:16" x14ac:dyDescent="0.2">
      <c r="C2106" s="151"/>
      <c r="I2106"/>
      <c r="P2106"/>
    </row>
    <row r="2107" spans="3:16" x14ac:dyDescent="0.2">
      <c r="C2107" s="151"/>
      <c r="I2107"/>
      <c r="P2107"/>
    </row>
    <row r="2108" spans="3:16" x14ac:dyDescent="0.2">
      <c r="C2108" s="151"/>
      <c r="I2108"/>
      <c r="P2108"/>
    </row>
    <row r="2109" spans="3:16" x14ac:dyDescent="0.2">
      <c r="C2109" s="151"/>
      <c r="I2109"/>
      <c r="P2109"/>
    </row>
    <row r="2110" spans="3:16" x14ac:dyDescent="0.2">
      <c r="C2110" s="151"/>
      <c r="I2110"/>
      <c r="P2110"/>
    </row>
    <row r="2111" spans="3:16" x14ac:dyDescent="0.2">
      <c r="C2111" s="151"/>
      <c r="I2111"/>
      <c r="P2111"/>
    </row>
    <row r="2112" spans="3:16" x14ac:dyDescent="0.2">
      <c r="C2112" s="151"/>
      <c r="I2112"/>
      <c r="P2112"/>
    </row>
    <row r="2113" spans="3:16" x14ac:dyDescent="0.2">
      <c r="C2113" s="151"/>
      <c r="I2113"/>
      <c r="P2113"/>
    </row>
    <row r="2114" spans="3:16" x14ac:dyDescent="0.2">
      <c r="C2114" s="151"/>
      <c r="I2114"/>
      <c r="P2114"/>
    </row>
    <row r="2115" spans="3:16" x14ac:dyDescent="0.2">
      <c r="C2115" s="151"/>
      <c r="I2115"/>
      <c r="P2115"/>
    </row>
    <row r="2116" spans="3:16" x14ac:dyDescent="0.2">
      <c r="C2116" s="151"/>
      <c r="I2116"/>
      <c r="P2116"/>
    </row>
    <row r="2117" spans="3:16" x14ac:dyDescent="0.2">
      <c r="C2117" s="151"/>
      <c r="I2117"/>
      <c r="P2117"/>
    </row>
    <row r="2118" spans="3:16" x14ac:dyDescent="0.2">
      <c r="C2118" s="151"/>
      <c r="I2118"/>
      <c r="P2118"/>
    </row>
    <row r="2119" spans="3:16" x14ac:dyDescent="0.2">
      <c r="C2119" s="151"/>
      <c r="I2119"/>
      <c r="P2119"/>
    </row>
    <row r="2120" spans="3:16" x14ac:dyDescent="0.2">
      <c r="C2120" s="151"/>
      <c r="I2120"/>
      <c r="P2120"/>
    </row>
    <row r="2121" spans="3:16" x14ac:dyDescent="0.2">
      <c r="C2121" s="151"/>
      <c r="I2121"/>
      <c r="P2121"/>
    </row>
    <row r="2122" spans="3:16" x14ac:dyDescent="0.2">
      <c r="C2122" s="151"/>
      <c r="I2122"/>
      <c r="P2122"/>
    </row>
    <row r="2123" spans="3:16" x14ac:dyDescent="0.2">
      <c r="C2123" s="151"/>
      <c r="I2123"/>
      <c r="P2123"/>
    </row>
    <row r="2124" spans="3:16" x14ac:dyDescent="0.2">
      <c r="C2124" s="151"/>
      <c r="I2124"/>
      <c r="P2124"/>
    </row>
    <row r="2125" spans="3:16" x14ac:dyDescent="0.2">
      <c r="C2125" s="151"/>
      <c r="I2125"/>
      <c r="P2125"/>
    </row>
    <row r="2126" spans="3:16" x14ac:dyDescent="0.2">
      <c r="C2126" s="151"/>
      <c r="I2126"/>
      <c r="P2126"/>
    </row>
    <row r="2127" spans="3:16" x14ac:dyDescent="0.2">
      <c r="C2127" s="151"/>
      <c r="I2127"/>
      <c r="P2127"/>
    </row>
    <row r="2128" spans="3:16" x14ac:dyDescent="0.2">
      <c r="C2128" s="151"/>
      <c r="I2128"/>
      <c r="P2128"/>
    </row>
    <row r="2129" spans="3:16" x14ac:dyDescent="0.2">
      <c r="C2129" s="151"/>
      <c r="I2129"/>
      <c r="P2129"/>
    </row>
    <row r="2130" spans="3:16" x14ac:dyDescent="0.2">
      <c r="C2130" s="151"/>
      <c r="I2130"/>
      <c r="P2130"/>
    </row>
    <row r="2131" spans="3:16" x14ac:dyDescent="0.2">
      <c r="C2131" s="151"/>
      <c r="I2131"/>
      <c r="P2131"/>
    </row>
    <row r="2132" spans="3:16" x14ac:dyDescent="0.2">
      <c r="C2132" s="151"/>
      <c r="I2132"/>
      <c r="P2132"/>
    </row>
    <row r="2133" spans="3:16" x14ac:dyDescent="0.2">
      <c r="C2133" s="151"/>
      <c r="I2133"/>
      <c r="P2133"/>
    </row>
    <row r="2134" spans="3:16" x14ac:dyDescent="0.2">
      <c r="C2134" s="151"/>
      <c r="I2134"/>
      <c r="P2134"/>
    </row>
    <row r="2135" spans="3:16" x14ac:dyDescent="0.2">
      <c r="C2135" s="151"/>
      <c r="I2135"/>
      <c r="P2135"/>
    </row>
    <row r="2136" spans="3:16" x14ac:dyDescent="0.2">
      <c r="C2136" s="151"/>
      <c r="I2136"/>
      <c r="P2136"/>
    </row>
    <row r="2137" spans="3:16" x14ac:dyDescent="0.2">
      <c r="C2137" s="151"/>
      <c r="I2137"/>
      <c r="P2137"/>
    </row>
    <row r="2138" spans="3:16" x14ac:dyDescent="0.2">
      <c r="C2138" s="151"/>
      <c r="I2138"/>
      <c r="P2138"/>
    </row>
    <row r="2139" spans="3:16" x14ac:dyDescent="0.2">
      <c r="C2139" s="151"/>
      <c r="I2139"/>
      <c r="P2139"/>
    </row>
    <row r="2140" spans="3:16" x14ac:dyDescent="0.2">
      <c r="C2140" s="151"/>
      <c r="I2140"/>
      <c r="P2140"/>
    </row>
    <row r="2141" spans="3:16" x14ac:dyDescent="0.2">
      <c r="C2141" s="151"/>
      <c r="I2141"/>
      <c r="P2141"/>
    </row>
    <row r="2142" spans="3:16" x14ac:dyDescent="0.2">
      <c r="C2142" s="151"/>
      <c r="I2142"/>
      <c r="P2142"/>
    </row>
    <row r="2143" spans="3:16" x14ac:dyDescent="0.2">
      <c r="C2143" s="151"/>
      <c r="I2143"/>
      <c r="P2143"/>
    </row>
    <row r="2144" spans="3:16" x14ac:dyDescent="0.2">
      <c r="C2144" s="151"/>
      <c r="I2144"/>
      <c r="P2144"/>
    </row>
    <row r="2145" spans="3:16" x14ac:dyDescent="0.2">
      <c r="C2145" s="151"/>
      <c r="I2145"/>
      <c r="P2145"/>
    </row>
    <row r="2146" spans="3:16" x14ac:dyDescent="0.2">
      <c r="C2146" s="151"/>
      <c r="I2146"/>
      <c r="P2146"/>
    </row>
    <row r="2147" spans="3:16" x14ac:dyDescent="0.2">
      <c r="C2147" s="151"/>
      <c r="I2147"/>
      <c r="P2147"/>
    </row>
    <row r="2148" spans="3:16" x14ac:dyDescent="0.2">
      <c r="C2148" s="151"/>
      <c r="I2148"/>
      <c r="P2148"/>
    </row>
    <row r="2149" spans="3:16" x14ac:dyDescent="0.2">
      <c r="C2149" s="151"/>
      <c r="I2149"/>
      <c r="P2149"/>
    </row>
    <row r="2150" spans="3:16" x14ac:dyDescent="0.2">
      <c r="C2150" s="151"/>
      <c r="I2150"/>
      <c r="P2150"/>
    </row>
    <row r="2151" spans="3:16" x14ac:dyDescent="0.2">
      <c r="C2151" s="151"/>
      <c r="I2151"/>
      <c r="P2151"/>
    </row>
    <row r="2152" spans="3:16" x14ac:dyDescent="0.2">
      <c r="C2152" s="151"/>
      <c r="I2152"/>
      <c r="P2152"/>
    </row>
    <row r="2153" spans="3:16" x14ac:dyDescent="0.2">
      <c r="C2153" s="151"/>
      <c r="I2153"/>
      <c r="P2153"/>
    </row>
    <row r="2154" spans="3:16" x14ac:dyDescent="0.2">
      <c r="C2154" s="151"/>
      <c r="I2154"/>
      <c r="P2154"/>
    </row>
    <row r="2155" spans="3:16" x14ac:dyDescent="0.2">
      <c r="C2155" s="151"/>
      <c r="I2155"/>
      <c r="P2155"/>
    </row>
    <row r="2156" spans="3:16" x14ac:dyDescent="0.2">
      <c r="C2156" s="151"/>
      <c r="I2156"/>
      <c r="P2156"/>
    </row>
    <row r="2157" spans="3:16" x14ac:dyDescent="0.2">
      <c r="C2157" s="151"/>
      <c r="I2157"/>
      <c r="P2157"/>
    </row>
    <row r="2158" spans="3:16" x14ac:dyDescent="0.2">
      <c r="C2158" s="151"/>
      <c r="I2158"/>
      <c r="P2158"/>
    </row>
    <row r="2159" spans="3:16" x14ac:dyDescent="0.2">
      <c r="C2159" s="151"/>
      <c r="I2159"/>
      <c r="P2159"/>
    </row>
    <row r="2160" spans="3:16" x14ac:dyDescent="0.2">
      <c r="C2160" s="151"/>
      <c r="I2160"/>
      <c r="P2160"/>
    </row>
    <row r="2161" spans="3:16" x14ac:dyDescent="0.2">
      <c r="C2161" s="151"/>
      <c r="I2161"/>
      <c r="P2161"/>
    </row>
    <row r="2162" spans="3:16" x14ac:dyDescent="0.2">
      <c r="C2162" s="151"/>
      <c r="I2162"/>
      <c r="P2162"/>
    </row>
    <row r="2163" spans="3:16" x14ac:dyDescent="0.2">
      <c r="C2163" s="151"/>
      <c r="I2163"/>
      <c r="P2163"/>
    </row>
    <row r="2164" spans="3:16" x14ac:dyDescent="0.2">
      <c r="C2164" s="151"/>
      <c r="I2164"/>
      <c r="P2164"/>
    </row>
    <row r="2165" spans="3:16" x14ac:dyDescent="0.2">
      <c r="C2165" s="151"/>
      <c r="I2165"/>
      <c r="P2165"/>
    </row>
    <row r="2166" spans="3:16" x14ac:dyDescent="0.2">
      <c r="C2166" s="151"/>
      <c r="I2166"/>
      <c r="P2166"/>
    </row>
    <row r="2167" spans="3:16" x14ac:dyDescent="0.2">
      <c r="C2167" s="151"/>
      <c r="I2167"/>
      <c r="P2167"/>
    </row>
    <row r="2168" spans="3:16" x14ac:dyDescent="0.2">
      <c r="C2168" s="151"/>
      <c r="I2168"/>
      <c r="P2168"/>
    </row>
    <row r="2169" spans="3:16" x14ac:dyDescent="0.2">
      <c r="C2169" s="151"/>
      <c r="I2169"/>
      <c r="P2169"/>
    </row>
    <row r="2170" spans="3:16" x14ac:dyDescent="0.2">
      <c r="C2170" s="151"/>
      <c r="I2170"/>
      <c r="P2170"/>
    </row>
    <row r="2171" spans="3:16" x14ac:dyDescent="0.2">
      <c r="C2171" s="151"/>
      <c r="I2171"/>
      <c r="P2171"/>
    </row>
    <row r="2172" spans="3:16" x14ac:dyDescent="0.2">
      <c r="C2172" s="151"/>
      <c r="I2172"/>
      <c r="P2172"/>
    </row>
    <row r="2173" spans="3:16" x14ac:dyDescent="0.2">
      <c r="C2173" s="151"/>
      <c r="I2173"/>
      <c r="P2173"/>
    </row>
    <row r="2174" spans="3:16" x14ac:dyDescent="0.2">
      <c r="C2174" s="151"/>
      <c r="I2174"/>
      <c r="P2174"/>
    </row>
    <row r="2175" spans="3:16" x14ac:dyDescent="0.2">
      <c r="C2175" s="151"/>
      <c r="I2175"/>
      <c r="P2175"/>
    </row>
    <row r="2176" spans="3:16" x14ac:dyDescent="0.2">
      <c r="C2176" s="151"/>
      <c r="I2176"/>
      <c r="P2176"/>
    </row>
    <row r="2177" spans="3:16" x14ac:dyDescent="0.2">
      <c r="C2177" s="151"/>
      <c r="I2177"/>
      <c r="P2177"/>
    </row>
    <row r="2178" spans="3:16" x14ac:dyDescent="0.2">
      <c r="C2178" s="151"/>
      <c r="I2178"/>
      <c r="P2178"/>
    </row>
    <row r="2179" spans="3:16" x14ac:dyDescent="0.2">
      <c r="C2179" s="151"/>
      <c r="I2179"/>
      <c r="P2179"/>
    </row>
    <row r="2180" spans="3:16" x14ac:dyDescent="0.2">
      <c r="C2180" s="151"/>
      <c r="I2180"/>
      <c r="P2180"/>
    </row>
    <row r="2181" spans="3:16" x14ac:dyDescent="0.2">
      <c r="C2181" s="151"/>
      <c r="I2181"/>
      <c r="P2181"/>
    </row>
    <row r="2182" spans="3:16" x14ac:dyDescent="0.2">
      <c r="C2182" s="151"/>
      <c r="I2182"/>
      <c r="P2182"/>
    </row>
    <row r="2183" spans="3:16" x14ac:dyDescent="0.2">
      <c r="C2183" s="151"/>
      <c r="I2183"/>
      <c r="P2183"/>
    </row>
    <row r="2184" spans="3:16" x14ac:dyDescent="0.2">
      <c r="C2184" s="151"/>
      <c r="I2184"/>
      <c r="P2184"/>
    </row>
    <row r="2185" spans="3:16" x14ac:dyDescent="0.2">
      <c r="C2185" s="151"/>
      <c r="I2185"/>
      <c r="P2185"/>
    </row>
    <row r="2186" spans="3:16" x14ac:dyDescent="0.2">
      <c r="C2186" s="151"/>
      <c r="I2186"/>
      <c r="P2186"/>
    </row>
    <row r="2187" spans="3:16" x14ac:dyDescent="0.2">
      <c r="C2187" s="151"/>
      <c r="I2187"/>
      <c r="P2187"/>
    </row>
    <row r="2188" spans="3:16" x14ac:dyDescent="0.2">
      <c r="C2188" s="151"/>
      <c r="I2188"/>
      <c r="P2188"/>
    </row>
    <row r="2189" spans="3:16" x14ac:dyDescent="0.2">
      <c r="C2189" s="151"/>
      <c r="I2189"/>
      <c r="P2189"/>
    </row>
    <row r="2190" spans="3:16" x14ac:dyDescent="0.2">
      <c r="C2190" s="151"/>
      <c r="I2190"/>
      <c r="P2190"/>
    </row>
    <row r="2191" spans="3:16" x14ac:dyDescent="0.2">
      <c r="C2191" s="151"/>
      <c r="I2191"/>
      <c r="P2191"/>
    </row>
    <row r="2192" spans="3:16" x14ac:dyDescent="0.2">
      <c r="C2192" s="151"/>
      <c r="I2192"/>
      <c r="P2192"/>
    </row>
    <row r="2193" spans="3:16" x14ac:dyDescent="0.2">
      <c r="C2193" s="151"/>
      <c r="I2193"/>
      <c r="P2193"/>
    </row>
    <row r="2194" spans="3:16" x14ac:dyDescent="0.2">
      <c r="C2194" s="151"/>
      <c r="I2194"/>
      <c r="P2194"/>
    </row>
    <row r="2195" spans="3:16" x14ac:dyDescent="0.2">
      <c r="C2195" s="151"/>
      <c r="I2195"/>
      <c r="P2195"/>
    </row>
    <row r="2196" spans="3:16" x14ac:dyDescent="0.2">
      <c r="C2196" s="151"/>
      <c r="I2196"/>
      <c r="P2196"/>
    </row>
    <row r="2197" spans="3:16" x14ac:dyDescent="0.2">
      <c r="C2197" s="151"/>
      <c r="I2197"/>
      <c r="P2197"/>
    </row>
    <row r="2198" spans="3:16" x14ac:dyDescent="0.2">
      <c r="C2198" s="151"/>
      <c r="I2198"/>
      <c r="P2198"/>
    </row>
    <row r="2199" spans="3:16" x14ac:dyDescent="0.2">
      <c r="C2199" s="151"/>
      <c r="I2199"/>
      <c r="P2199"/>
    </row>
    <row r="2200" spans="3:16" x14ac:dyDescent="0.2">
      <c r="C2200" s="151"/>
      <c r="I2200"/>
      <c r="P2200"/>
    </row>
    <row r="2201" spans="3:16" x14ac:dyDescent="0.2">
      <c r="C2201" s="151"/>
      <c r="I2201"/>
      <c r="P2201"/>
    </row>
    <row r="2202" spans="3:16" x14ac:dyDescent="0.2">
      <c r="C2202" s="151"/>
      <c r="I2202"/>
      <c r="P2202"/>
    </row>
    <row r="2203" spans="3:16" x14ac:dyDescent="0.2">
      <c r="C2203" s="151"/>
      <c r="I2203"/>
      <c r="P2203"/>
    </row>
    <row r="2204" spans="3:16" x14ac:dyDescent="0.2">
      <c r="C2204" s="151"/>
      <c r="I2204"/>
      <c r="P2204"/>
    </row>
    <row r="2205" spans="3:16" x14ac:dyDescent="0.2">
      <c r="C2205" s="151"/>
      <c r="I2205"/>
      <c r="P2205"/>
    </row>
    <row r="2206" spans="3:16" x14ac:dyDescent="0.2">
      <c r="C2206" s="151"/>
      <c r="I2206"/>
      <c r="P2206"/>
    </row>
    <row r="2207" spans="3:16" x14ac:dyDescent="0.2">
      <c r="C2207" s="151"/>
      <c r="I2207"/>
      <c r="P2207"/>
    </row>
    <row r="2208" spans="3:16" x14ac:dyDescent="0.2">
      <c r="C2208" s="151"/>
      <c r="I2208"/>
      <c r="P2208"/>
    </row>
    <row r="2209" spans="3:16" x14ac:dyDescent="0.2">
      <c r="C2209" s="151"/>
      <c r="I2209"/>
      <c r="P2209"/>
    </row>
    <row r="2210" spans="3:16" x14ac:dyDescent="0.2">
      <c r="C2210" s="151"/>
      <c r="I2210"/>
      <c r="P2210"/>
    </row>
    <row r="2211" spans="3:16" x14ac:dyDescent="0.2">
      <c r="C2211" s="151"/>
      <c r="I2211"/>
      <c r="P2211"/>
    </row>
    <row r="2212" spans="3:16" x14ac:dyDescent="0.2">
      <c r="C2212" s="151"/>
      <c r="I2212"/>
      <c r="P2212"/>
    </row>
    <row r="2213" spans="3:16" x14ac:dyDescent="0.2">
      <c r="C2213" s="151"/>
      <c r="I2213"/>
      <c r="P2213"/>
    </row>
    <row r="2214" spans="3:16" x14ac:dyDescent="0.2">
      <c r="C2214" s="151"/>
      <c r="I2214"/>
      <c r="P2214"/>
    </row>
    <row r="2215" spans="3:16" x14ac:dyDescent="0.2">
      <c r="C2215" s="151"/>
      <c r="I2215"/>
      <c r="P2215"/>
    </row>
    <row r="2216" spans="3:16" x14ac:dyDescent="0.2">
      <c r="C2216" s="151"/>
      <c r="I2216"/>
      <c r="P2216"/>
    </row>
    <row r="2217" spans="3:16" x14ac:dyDescent="0.2">
      <c r="C2217" s="151"/>
      <c r="I2217"/>
      <c r="P2217"/>
    </row>
    <row r="2218" spans="3:16" x14ac:dyDescent="0.2">
      <c r="C2218" s="151"/>
      <c r="I2218"/>
      <c r="P2218"/>
    </row>
    <row r="2219" spans="3:16" x14ac:dyDescent="0.2">
      <c r="C2219" s="151"/>
      <c r="I2219"/>
      <c r="P2219"/>
    </row>
    <row r="2220" spans="3:16" x14ac:dyDescent="0.2">
      <c r="C2220" s="151"/>
      <c r="I2220"/>
      <c r="P2220"/>
    </row>
    <row r="2221" spans="3:16" x14ac:dyDescent="0.2">
      <c r="C2221" s="151"/>
      <c r="I2221"/>
      <c r="P2221"/>
    </row>
    <row r="2222" spans="3:16" x14ac:dyDescent="0.2">
      <c r="C2222" s="151"/>
      <c r="I2222"/>
      <c r="P2222"/>
    </row>
    <row r="2223" spans="3:16" x14ac:dyDescent="0.2">
      <c r="C2223" s="151"/>
      <c r="I2223"/>
      <c r="P2223"/>
    </row>
    <row r="2224" spans="3:16" x14ac:dyDescent="0.2">
      <c r="C2224" s="151"/>
      <c r="I2224"/>
      <c r="P2224"/>
    </row>
    <row r="2225" spans="3:16" x14ac:dyDescent="0.2">
      <c r="C2225" s="151"/>
      <c r="I2225"/>
      <c r="P2225"/>
    </row>
    <row r="2226" spans="3:16" x14ac:dyDescent="0.2">
      <c r="C2226" s="151"/>
      <c r="I2226"/>
      <c r="P2226"/>
    </row>
    <row r="2227" spans="3:16" x14ac:dyDescent="0.2">
      <c r="C2227" s="151"/>
      <c r="I2227"/>
      <c r="P2227"/>
    </row>
    <row r="2228" spans="3:16" x14ac:dyDescent="0.2">
      <c r="C2228" s="151"/>
      <c r="I2228"/>
      <c r="P2228"/>
    </row>
    <row r="2229" spans="3:16" x14ac:dyDescent="0.2">
      <c r="C2229" s="151"/>
      <c r="I2229"/>
      <c r="P2229"/>
    </row>
    <row r="2230" spans="3:16" x14ac:dyDescent="0.2">
      <c r="C2230" s="151"/>
      <c r="I2230"/>
      <c r="P2230"/>
    </row>
    <row r="2231" spans="3:16" x14ac:dyDescent="0.2">
      <c r="C2231" s="151"/>
      <c r="I2231"/>
      <c r="P2231"/>
    </row>
    <row r="2232" spans="3:16" x14ac:dyDescent="0.2">
      <c r="C2232" s="151"/>
      <c r="I2232"/>
      <c r="P2232"/>
    </row>
    <row r="2233" spans="3:16" x14ac:dyDescent="0.2">
      <c r="C2233" s="151"/>
      <c r="I2233"/>
      <c r="P2233"/>
    </row>
    <row r="2234" spans="3:16" x14ac:dyDescent="0.2">
      <c r="C2234" s="151"/>
      <c r="I2234"/>
      <c r="P2234"/>
    </row>
    <row r="2235" spans="3:16" x14ac:dyDescent="0.2">
      <c r="C2235" s="151"/>
      <c r="I2235"/>
      <c r="P2235"/>
    </row>
    <row r="2236" spans="3:16" x14ac:dyDescent="0.2">
      <c r="C2236" s="151"/>
      <c r="I2236"/>
      <c r="P2236"/>
    </row>
    <row r="2237" spans="3:16" x14ac:dyDescent="0.2">
      <c r="C2237" s="151"/>
      <c r="I2237"/>
      <c r="P2237"/>
    </row>
    <row r="2238" spans="3:16" x14ac:dyDescent="0.2">
      <c r="C2238" s="151"/>
      <c r="I2238"/>
      <c r="P2238"/>
    </row>
    <row r="2239" spans="3:16" x14ac:dyDescent="0.2">
      <c r="C2239" s="151"/>
      <c r="I2239"/>
      <c r="P2239"/>
    </row>
    <row r="2240" spans="3:16" x14ac:dyDescent="0.2">
      <c r="C2240" s="151"/>
      <c r="I2240"/>
      <c r="P2240"/>
    </row>
    <row r="2241" spans="3:16" x14ac:dyDescent="0.2">
      <c r="C2241" s="151"/>
      <c r="I2241"/>
      <c r="P2241"/>
    </row>
    <row r="2242" spans="3:16" x14ac:dyDescent="0.2">
      <c r="C2242" s="151"/>
      <c r="I2242"/>
      <c r="P2242"/>
    </row>
    <row r="2243" spans="3:16" x14ac:dyDescent="0.2">
      <c r="C2243" s="151"/>
      <c r="I2243"/>
      <c r="P2243"/>
    </row>
    <row r="2244" spans="3:16" x14ac:dyDescent="0.2">
      <c r="C2244" s="151"/>
      <c r="I2244"/>
      <c r="P2244"/>
    </row>
    <row r="2245" spans="3:16" x14ac:dyDescent="0.2">
      <c r="C2245" s="151"/>
      <c r="I2245"/>
      <c r="P2245"/>
    </row>
    <row r="2246" spans="3:16" x14ac:dyDescent="0.2">
      <c r="C2246" s="151"/>
      <c r="I2246"/>
      <c r="P2246"/>
    </row>
    <row r="2247" spans="3:16" x14ac:dyDescent="0.2">
      <c r="C2247" s="151"/>
      <c r="I2247"/>
      <c r="P2247"/>
    </row>
    <row r="2248" spans="3:16" x14ac:dyDescent="0.2">
      <c r="C2248" s="151"/>
      <c r="I2248"/>
      <c r="P2248"/>
    </row>
    <row r="2249" spans="3:16" x14ac:dyDescent="0.2">
      <c r="C2249" s="151"/>
      <c r="I2249"/>
      <c r="P2249"/>
    </row>
    <row r="2250" spans="3:16" x14ac:dyDescent="0.2">
      <c r="C2250" s="151"/>
      <c r="I2250"/>
      <c r="P2250"/>
    </row>
    <row r="2251" spans="3:16" x14ac:dyDescent="0.2">
      <c r="C2251" s="151"/>
      <c r="I2251"/>
      <c r="P2251"/>
    </row>
    <row r="2252" spans="3:16" x14ac:dyDescent="0.2">
      <c r="C2252" s="151"/>
      <c r="I2252"/>
      <c r="P2252"/>
    </row>
    <row r="2253" spans="3:16" x14ac:dyDescent="0.2">
      <c r="C2253" s="151"/>
      <c r="I2253"/>
      <c r="P2253"/>
    </row>
    <row r="2254" spans="3:16" x14ac:dyDescent="0.2">
      <c r="C2254" s="151"/>
      <c r="I2254"/>
      <c r="P2254"/>
    </row>
    <row r="2255" spans="3:16" x14ac:dyDescent="0.2">
      <c r="C2255" s="151"/>
      <c r="I2255"/>
      <c r="P2255"/>
    </row>
    <row r="2256" spans="3:16" x14ac:dyDescent="0.2">
      <c r="C2256" s="151"/>
      <c r="I2256"/>
      <c r="P2256"/>
    </row>
    <row r="2257" spans="3:16" x14ac:dyDescent="0.2">
      <c r="C2257" s="151"/>
      <c r="I2257"/>
      <c r="P2257"/>
    </row>
    <row r="2258" spans="3:16" x14ac:dyDescent="0.2">
      <c r="C2258" s="151"/>
      <c r="I2258"/>
      <c r="P2258"/>
    </row>
    <row r="2259" spans="3:16" x14ac:dyDescent="0.2">
      <c r="C2259" s="151"/>
      <c r="I2259"/>
      <c r="P2259"/>
    </row>
    <row r="2260" spans="3:16" x14ac:dyDescent="0.2">
      <c r="C2260" s="151"/>
      <c r="I2260"/>
      <c r="P2260"/>
    </row>
    <row r="2261" spans="3:16" x14ac:dyDescent="0.2">
      <c r="C2261" s="151"/>
      <c r="I2261"/>
      <c r="P2261"/>
    </row>
    <row r="2262" spans="3:16" x14ac:dyDescent="0.2">
      <c r="C2262" s="151"/>
      <c r="I2262"/>
      <c r="P2262"/>
    </row>
    <row r="2263" spans="3:16" x14ac:dyDescent="0.2">
      <c r="C2263" s="151"/>
      <c r="I2263"/>
      <c r="P2263"/>
    </row>
    <row r="2264" spans="3:16" x14ac:dyDescent="0.2">
      <c r="C2264" s="151"/>
      <c r="I2264"/>
      <c r="P2264"/>
    </row>
    <row r="2265" spans="3:16" x14ac:dyDescent="0.2">
      <c r="C2265" s="151"/>
      <c r="I2265"/>
      <c r="P2265"/>
    </row>
    <row r="2266" spans="3:16" x14ac:dyDescent="0.2">
      <c r="C2266" s="151"/>
      <c r="I2266"/>
      <c r="P2266"/>
    </row>
    <row r="2267" spans="3:16" x14ac:dyDescent="0.2">
      <c r="C2267" s="151"/>
      <c r="I2267"/>
      <c r="P2267"/>
    </row>
    <row r="2268" spans="3:16" x14ac:dyDescent="0.2">
      <c r="C2268" s="151"/>
      <c r="I2268"/>
      <c r="P2268"/>
    </row>
    <row r="2269" spans="3:16" x14ac:dyDescent="0.2">
      <c r="C2269" s="151"/>
      <c r="I2269"/>
      <c r="P2269"/>
    </row>
    <row r="2270" spans="3:16" x14ac:dyDescent="0.2">
      <c r="C2270" s="151"/>
      <c r="I2270"/>
      <c r="P2270"/>
    </row>
    <row r="2271" spans="3:16" x14ac:dyDescent="0.2">
      <c r="C2271" s="151"/>
      <c r="I2271"/>
      <c r="P2271"/>
    </row>
    <row r="2272" spans="3:16" x14ac:dyDescent="0.2">
      <c r="C2272" s="151"/>
      <c r="I2272"/>
      <c r="P2272"/>
    </row>
    <row r="2273" spans="3:16" x14ac:dyDescent="0.2">
      <c r="C2273" s="151"/>
      <c r="I2273"/>
      <c r="P2273"/>
    </row>
    <row r="2274" spans="3:16" x14ac:dyDescent="0.2">
      <c r="C2274" s="151"/>
      <c r="I2274"/>
      <c r="P2274"/>
    </row>
    <row r="2275" spans="3:16" x14ac:dyDescent="0.2">
      <c r="C2275" s="151"/>
      <c r="I2275"/>
      <c r="P2275"/>
    </row>
    <row r="2276" spans="3:16" x14ac:dyDescent="0.2">
      <c r="C2276" s="151"/>
      <c r="I2276"/>
      <c r="P2276"/>
    </row>
    <row r="2277" spans="3:16" x14ac:dyDescent="0.2">
      <c r="C2277" s="151"/>
      <c r="I2277"/>
      <c r="P2277"/>
    </row>
    <row r="2278" spans="3:16" x14ac:dyDescent="0.2">
      <c r="C2278" s="151"/>
      <c r="I2278"/>
      <c r="P2278"/>
    </row>
    <row r="2279" spans="3:16" x14ac:dyDescent="0.2">
      <c r="C2279" s="151"/>
      <c r="I2279"/>
      <c r="P2279"/>
    </row>
    <row r="2280" spans="3:16" x14ac:dyDescent="0.2">
      <c r="C2280" s="151"/>
      <c r="I2280"/>
      <c r="P2280"/>
    </row>
    <row r="2281" spans="3:16" x14ac:dyDescent="0.2">
      <c r="C2281" s="151"/>
      <c r="I2281"/>
      <c r="P2281"/>
    </row>
    <row r="2282" spans="3:16" x14ac:dyDescent="0.2">
      <c r="C2282" s="151"/>
      <c r="I2282"/>
      <c r="P2282"/>
    </row>
    <row r="2283" spans="3:16" x14ac:dyDescent="0.2">
      <c r="C2283" s="151"/>
      <c r="I2283"/>
      <c r="P2283"/>
    </row>
    <row r="2284" spans="3:16" x14ac:dyDescent="0.2">
      <c r="C2284" s="151"/>
      <c r="I2284"/>
      <c r="P2284"/>
    </row>
    <row r="2285" spans="3:16" x14ac:dyDescent="0.2">
      <c r="C2285" s="151"/>
      <c r="I2285"/>
      <c r="P2285"/>
    </row>
    <row r="2286" spans="3:16" x14ac:dyDescent="0.2">
      <c r="C2286" s="151"/>
      <c r="I2286"/>
      <c r="P2286"/>
    </row>
    <row r="2287" spans="3:16" x14ac:dyDescent="0.2">
      <c r="C2287" s="151"/>
      <c r="I2287"/>
      <c r="P2287"/>
    </row>
    <row r="2288" spans="3:16" x14ac:dyDescent="0.2">
      <c r="C2288" s="151"/>
      <c r="I2288"/>
      <c r="P2288"/>
    </row>
    <row r="2289" spans="3:16" x14ac:dyDescent="0.2">
      <c r="C2289" s="151"/>
      <c r="I2289"/>
      <c r="P2289"/>
    </row>
    <row r="2290" spans="3:16" x14ac:dyDescent="0.2">
      <c r="C2290" s="151"/>
      <c r="I2290"/>
      <c r="P2290"/>
    </row>
    <row r="2291" spans="3:16" x14ac:dyDescent="0.2">
      <c r="C2291" s="151"/>
      <c r="I2291"/>
      <c r="P2291"/>
    </row>
    <row r="2292" spans="3:16" x14ac:dyDescent="0.2">
      <c r="C2292" s="151"/>
      <c r="I2292"/>
      <c r="P2292"/>
    </row>
    <row r="2293" spans="3:16" x14ac:dyDescent="0.2">
      <c r="C2293" s="151"/>
      <c r="I2293"/>
      <c r="P2293"/>
    </row>
    <row r="2294" spans="3:16" x14ac:dyDescent="0.2">
      <c r="C2294" s="151"/>
      <c r="I2294"/>
      <c r="P2294"/>
    </row>
    <row r="2295" spans="3:16" x14ac:dyDescent="0.2">
      <c r="C2295" s="151"/>
      <c r="I2295"/>
      <c r="P2295"/>
    </row>
    <row r="2296" spans="3:16" x14ac:dyDescent="0.2">
      <c r="C2296" s="151"/>
      <c r="I2296"/>
      <c r="P2296"/>
    </row>
    <row r="2297" spans="3:16" x14ac:dyDescent="0.2">
      <c r="C2297" s="151"/>
      <c r="I2297"/>
      <c r="P2297"/>
    </row>
    <row r="2298" spans="3:16" x14ac:dyDescent="0.2">
      <c r="C2298" s="151"/>
      <c r="I2298"/>
      <c r="P2298"/>
    </row>
    <row r="2299" spans="3:16" x14ac:dyDescent="0.2">
      <c r="C2299" s="151"/>
      <c r="I2299"/>
      <c r="P2299"/>
    </row>
    <row r="2300" spans="3:16" x14ac:dyDescent="0.2">
      <c r="C2300" s="151"/>
      <c r="I2300"/>
      <c r="P2300"/>
    </row>
    <row r="2301" spans="3:16" x14ac:dyDescent="0.2">
      <c r="C2301" s="151"/>
      <c r="I2301"/>
      <c r="P2301"/>
    </row>
    <row r="2302" spans="3:16" x14ac:dyDescent="0.2">
      <c r="C2302" s="151"/>
      <c r="I2302"/>
      <c r="P2302"/>
    </row>
    <row r="2303" spans="3:16" x14ac:dyDescent="0.2">
      <c r="C2303" s="151"/>
      <c r="I2303"/>
      <c r="P2303"/>
    </row>
    <row r="2304" spans="3:16" x14ac:dyDescent="0.2">
      <c r="C2304" s="151"/>
      <c r="I2304"/>
      <c r="P2304"/>
    </row>
    <row r="2305" spans="3:16" x14ac:dyDescent="0.2">
      <c r="C2305" s="151"/>
      <c r="I2305"/>
      <c r="P2305"/>
    </row>
    <row r="2306" spans="3:16" x14ac:dyDescent="0.2">
      <c r="C2306" s="151"/>
      <c r="I2306"/>
      <c r="P2306"/>
    </row>
    <row r="2307" spans="3:16" x14ac:dyDescent="0.2">
      <c r="C2307" s="151"/>
      <c r="I2307"/>
      <c r="P2307"/>
    </row>
    <row r="2308" spans="3:16" x14ac:dyDescent="0.2">
      <c r="C2308" s="151"/>
      <c r="I2308"/>
      <c r="P2308"/>
    </row>
    <row r="2309" spans="3:16" x14ac:dyDescent="0.2">
      <c r="C2309" s="151"/>
      <c r="I2309"/>
      <c r="P2309"/>
    </row>
    <row r="2310" spans="3:16" x14ac:dyDescent="0.2">
      <c r="C2310" s="151"/>
      <c r="I2310"/>
      <c r="P2310"/>
    </row>
    <row r="2311" spans="3:16" x14ac:dyDescent="0.2">
      <c r="C2311" s="151"/>
      <c r="I2311"/>
      <c r="P2311"/>
    </row>
    <row r="2312" spans="3:16" x14ac:dyDescent="0.2">
      <c r="C2312" s="151"/>
      <c r="I2312"/>
      <c r="P2312"/>
    </row>
    <row r="2313" spans="3:16" x14ac:dyDescent="0.2">
      <c r="C2313" s="151"/>
      <c r="I2313"/>
      <c r="P2313"/>
    </row>
    <row r="2314" spans="3:16" x14ac:dyDescent="0.2">
      <c r="C2314" s="151"/>
      <c r="I2314"/>
      <c r="P2314"/>
    </row>
    <row r="2315" spans="3:16" x14ac:dyDescent="0.2">
      <c r="C2315" s="151"/>
      <c r="I2315"/>
      <c r="P2315"/>
    </row>
    <row r="2316" spans="3:16" x14ac:dyDescent="0.2">
      <c r="C2316" s="151"/>
      <c r="I2316"/>
      <c r="P2316"/>
    </row>
    <row r="2317" spans="3:16" x14ac:dyDescent="0.2">
      <c r="C2317" s="151"/>
      <c r="I2317"/>
      <c r="P2317"/>
    </row>
    <row r="2318" spans="3:16" x14ac:dyDescent="0.2">
      <c r="C2318" s="151"/>
      <c r="I2318"/>
      <c r="P2318"/>
    </row>
    <row r="2319" spans="3:16" x14ac:dyDescent="0.2">
      <c r="C2319" s="151"/>
      <c r="I2319"/>
      <c r="P2319"/>
    </row>
    <row r="2320" spans="3:16" x14ac:dyDescent="0.2">
      <c r="C2320" s="151"/>
      <c r="I2320"/>
      <c r="P2320"/>
    </row>
    <row r="2321" spans="3:16" x14ac:dyDescent="0.2">
      <c r="C2321" s="151"/>
      <c r="I2321"/>
      <c r="P2321"/>
    </row>
    <row r="2322" spans="3:16" x14ac:dyDescent="0.2">
      <c r="C2322" s="151"/>
      <c r="I2322"/>
      <c r="P2322"/>
    </row>
    <row r="2323" spans="3:16" x14ac:dyDescent="0.2">
      <c r="C2323" s="151"/>
      <c r="I2323"/>
      <c r="P2323"/>
    </row>
    <row r="2324" spans="3:16" x14ac:dyDescent="0.2">
      <c r="C2324" s="151"/>
      <c r="I2324"/>
      <c r="P2324"/>
    </row>
    <row r="2325" spans="3:16" x14ac:dyDescent="0.2">
      <c r="C2325" s="151"/>
      <c r="I2325"/>
      <c r="P2325"/>
    </row>
    <row r="2326" spans="3:16" x14ac:dyDescent="0.2">
      <c r="C2326" s="151"/>
      <c r="I2326"/>
      <c r="P2326"/>
    </row>
    <row r="2327" spans="3:16" x14ac:dyDescent="0.2">
      <c r="C2327" s="151"/>
      <c r="I2327"/>
      <c r="P2327"/>
    </row>
    <row r="2328" spans="3:16" x14ac:dyDescent="0.2">
      <c r="C2328" s="151"/>
      <c r="I2328"/>
      <c r="P2328"/>
    </row>
    <row r="2329" spans="3:16" x14ac:dyDescent="0.2">
      <c r="C2329" s="151"/>
      <c r="I2329"/>
      <c r="P2329"/>
    </row>
    <row r="2330" spans="3:16" x14ac:dyDescent="0.2">
      <c r="C2330" s="151"/>
      <c r="I2330"/>
      <c r="P2330"/>
    </row>
    <row r="2331" spans="3:16" x14ac:dyDescent="0.2">
      <c r="C2331" s="151"/>
      <c r="I2331"/>
      <c r="P2331"/>
    </row>
    <row r="2332" spans="3:16" x14ac:dyDescent="0.2">
      <c r="C2332" s="151"/>
      <c r="I2332"/>
      <c r="P2332"/>
    </row>
    <row r="2333" spans="3:16" x14ac:dyDescent="0.2">
      <c r="C2333" s="151"/>
      <c r="I2333"/>
      <c r="P2333"/>
    </row>
    <row r="2334" spans="3:16" x14ac:dyDescent="0.2">
      <c r="C2334" s="151"/>
      <c r="I2334"/>
      <c r="P2334"/>
    </row>
    <row r="2335" spans="3:16" x14ac:dyDescent="0.2">
      <c r="C2335" s="151"/>
      <c r="I2335"/>
      <c r="P2335"/>
    </row>
    <row r="2336" spans="3:16" x14ac:dyDescent="0.2">
      <c r="C2336" s="151"/>
      <c r="I2336"/>
      <c r="P2336"/>
    </row>
    <row r="2337" spans="3:16" x14ac:dyDescent="0.2">
      <c r="C2337" s="151"/>
      <c r="I2337"/>
      <c r="P2337"/>
    </row>
    <row r="2338" spans="3:16" x14ac:dyDescent="0.2">
      <c r="C2338" s="151"/>
      <c r="I2338"/>
      <c r="P2338"/>
    </row>
    <row r="2339" spans="3:16" x14ac:dyDescent="0.2">
      <c r="C2339" s="151"/>
      <c r="I2339"/>
      <c r="P2339"/>
    </row>
    <row r="2340" spans="3:16" x14ac:dyDescent="0.2">
      <c r="C2340" s="151"/>
      <c r="I2340"/>
      <c r="P2340"/>
    </row>
    <row r="2341" spans="3:16" x14ac:dyDescent="0.2">
      <c r="C2341" s="151"/>
      <c r="I2341"/>
      <c r="P2341"/>
    </row>
    <row r="2342" spans="3:16" x14ac:dyDescent="0.2">
      <c r="C2342" s="151"/>
      <c r="I2342"/>
      <c r="P2342"/>
    </row>
    <row r="2343" spans="3:16" x14ac:dyDescent="0.2">
      <c r="C2343" s="151"/>
      <c r="I2343"/>
      <c r="P2343"/>
    </row>
    <row r="2344" spans="3:16" x14ac:dyDescent="0.2">
      <c r="C2344" s="151"/>
      <c r="I2344"/>
      <c r="P2344"/>
    </row>
    <row r="2345" spans="3:16" x14ac:dyDescent="0.2">
      <c r="C2345" s="151"/>
      <c r="I2345"/>
      <c r="P2345"/>
    </row>
    <row r="2346" spans="3:16" x14ac:dyDescent="0.2">
      <c r="C2346" s="151"/>
      <c r="I2346"/>
      <c r="P2346"/>
    </row>
    <row r="2347" spans="3:16" x14ac:dyDescent="0.2">
      <c r="C2347" s="151"/>
      <c r="I2347"/>
      <c r="P2347"/>
    </row>
    <row r="2348" spans="3:16" x14ac:dyDescent="0.2">
      <c r="C2348" s="151"/>
      <c r="I2348"/>
      <c r="P2348"/>
    </row>
    <row r="2349" spans="3:16" x14ac:dyDescent="0.2">
      <c r="C2349" s="151"/>
      <c r="I2349"/>
      <c r="P2349"/>
    </row>
    <row r="2350" spans="3:16" x14ac:dyDescent="0.2">
      <c r="C2350" s="151"/>
      <c r="I2350"/>
      <c r="P2350"/>
    </row>
    <row r="2351" spans="3:16" x14ac:dyDescent="0.2">
      <c r="C2351" s="151"/>
      <c r="I2351"/>
      <c r="P2351"/>
    </row>
    <row r="2352" spans="3:16" x14ac:dyDescent="0.2">
      <c r="C2352" s="151"/>
      <c r="I2352"/>
      <c r="P2352"/>
    </row>
    <row r="2353" spans="3:16" x14ac:dyDescent="0.2">
      <c r="C2353" s="151"/>
      <c r="I2353"/>
      <c r="P2353"/>
    </row>
    <row r="2354" spans="3:16" x14ac:dyDescent="0.2">
      <c r="C2354" s="151"/>
      <c r="I2354"/>
      <c r="P2354"/>
    </row>
    <row r="2355" spans="3:16" x14ac:dyDescent="0.2">
      <c r="C2355" s="151"/>
      <c r="I2355"/>
      <c r="P2355"/>
    </row>
    <row r="2356" spans="3:16" x14ac:dyDescent="0.2">
      <c r="C2356" s="151"/>
      <c r="I2356"/>
      <c r="P2356"/>
    </row>
    <row r="2357" spans="3:16" x14ac:dyDescent="0.2">
      <c r="C2357" s="151"/>
      <c r="I2357"/>
      <c r="P2357"/>
    </row>
    <row r="2358" spans="3:16" x14ac:dyDescent="0.2">
      <c r="C2358" s="151"/>
      <c r="I2358"/>
      <c r="P2358"/>
    </row>
    <row r="2359" spans="3:16" x14ac:dyDescent="0.2">
      <c r="C2359" s="151"/>
      <c r="I2359"/>
      <c r="P2359"/>
    </row>
    <row r="2360" spans="3:16" x14ac:dyDescent="0.2">
      <c r="C2360" s="151"/>
      <c r="I2360"/>
      <c r="P2360"/>
    </row>
    <row r="2361" spans="3:16" x14ac:dyDescent="0.2">
      <c r="C2361" s="151"/>
      <c r="I2361"/>
      <c r="P2361"/>
    </row>
    <row r="2362" spans="3:16" x14ac:dyDescent="0.2">
      <c r="C2362" s="151"/>
      <c r="I2362"/>
      <c r="P2362"/>
    </row>
    <row r="2363" spans="3:16" x14ac:dyDescent="0.2">
      <c r="C2363" s="151"/>
      <c r="I2363"/>
      <c r="P2363"/>
    </row>
    <row r="2364" spans="3:16" x14ac:dyDescent="0.2">
      <c r="C2364" s="151"/>
      <c r="I2364"/>
      <c r="P2364"/>
    </row>
    <row r="2365" spans="3:16" x14ac:dyDescent="0.2">
      <c r="C2365" s="151"/>
      <c r="I2365"/>
      <c r="P2365"/>
    </row>
    <row r="2366" spans="3:16" x14ac:dyDescent="0.2">
      <c r="C2366" s="151"/>
      <c r="I2366"/>
      <c r="P2366"/>
    </row>
    <row r="2367" spans="3:16" x14ac:dyDescent="0.2">
      <c r="C2367" s="151"/>
      <c r="I2367"/>
      <c r="P2367"/>
    </row>
    <row r="2368" spans="3:16" x14ac:dyDescent="0.2">
      <c r="C2368" s="151"/>
      <c r="I2368"/>
      <c r="P2368"/>
    </row>
    <row r="2369" spans="3:16" x14ac:dyDescent="0.2">
      <c r="C2369" s="151"/>
      <c r="I2369"/>
      <c r="P2369"/>
    </row>
    <row r="2370" spans="3:16" x14ac:dyDescent="0.2">
      <c r="C2370" s="151"/>
      <c r="I2370"/>
      <c r="P2370"/>
    </row>
    <row r="2371" spans="3:16" x14ac:dyDescent="0.2">
      <c r="C2371" s="151"/>
      <c r="I2371"/>
      <c r="P2371"/>
    </row>
    <row r="2372" spans="3:16" x14ac:dyDescent="0.2">
      <c r="C2372" s="151"/>
      <c r="I2372"/>
      <c r="P2372"/>
    </row>
    <row r="2373" spans="3:16" x14ac:dyDescent="0.2">
      <c r="C2373" s="151"/>
      <c r="I2373"/>
      <c r="P2373"/>
    </row>
    <row r="2374" spans="3:16" x14ac:dyDescent="0.2">
      <c r="C2374" s="151"/>
      <c r="I2374"/>
      <c r="P2374"/>
    </row>
    <row r="2375" spans="3:16" x14ac:dyDescent="0.2">
      <c r="C2375" s="151"/>
      <c r="I2375"/>
      <c r="P2375"/>
    </row>
    <row r="2376" spans="3:16" x14ac:dyDescent="0.2">
      <c r="C2376" s="151"/>
      <c r="I2376"/>
      <c r="P2376"/>
    </row>
    <row r="2377" spans="3:16" x14ac:dyDescent="0.2">
      <c r="C2377" s="151"/>
      <c r="I2377"/>
      <c r="P2377"/>
    </row>
    <row r="2378" spans="3:16" x14ac:dyDescent="0.2">
      <c r="C2378" s="151"/>
      <c r="I2378"/>
      <c r="P2378"/>
    </row>
    <row r="2379" spans="3:16" x14ac:dyDescent="0.2">
      <c r="C2379" s="151"/>
      <c r="I2379"/>
      <c r="P2379"/>
    </row>
    <row r="2380" spans="3:16" x14ac:dyDescent="0.2">
      <c r="C2380" s="151"/>
      <c r="I2380"/>
      <c r="P2380"/>
    </row>
    <row r="2381" spans="3:16" x14ac:dyDescent="0.2">
      <c r="C2381" s="151"/>
      <c r="I2381"/>
      <c r="P2381"/>
    </row>
    <row r="2382" spans="3:16" x14ac:dyDescent="0.2">
      <c r="C2382" s="151"/>
      <c r="I2382"/>
      <c r="P2382"/>
    </row>
    <row r="2383" spans="3:16" x14ac:dyDescent="0.2">
      <c r="C2383" s="151"/>
      <c r="I2383"/>
      <c r="P2383"/>
    </row>
    <row r="2384" spans="3:16" x14ac:dyDescent="0.2">
      <c r="C2384" s="151"/>
      <c r="I2384"/>
      <c r="P2384"/>
    </row>
    <row r="2385" spans="3:16" x14ac:dyDescent="0.2">
      <c r="C2385" s="151"/>
      <c r="I2385"/>
      <c r="P2385"/>
    </row>
    <row r="2386" spans="3:16" x14ac:dyDescent="0.2">
      <c r="C2386" s="151"/>
      <c r="I2386"/>
      <c r="P2386"/>
    </row>
    <row r="2387" spans="3:16" x14ac:dyDescent="0.2">
      <c r="C2387" s="151"/>
      <c r="I2387"/>
      <c r="P2387"/>
    </row>
    <row r="2388" spans="3:16" x14ac:dyDescent="0.2">
      <c r="C2388" s="151"/>
      <c r="I2388"/>
      <c r="P2388"/>
    </row>
    <row r="2389" spans="3:16" x14ac:dyDescent="0.2">
      <c r="C2389" s="151"/>
      <c r="I2389"/>
      <c r="P2389"/>
    </row>
    <row r="2390" spans="3:16" x14ac:dyDescent="0.2">
      <c r="C2390" s="151"/>
      <c r="I2390"/>
      <c r="P2390"/>
    </row>
    <row r="2391" spans="3:16" x14ac:dyDescent="0.2">
      <c r="C2391" s="151"/>
      <c r="I2391"/>
      <c r="P2391"/>
    </row>
    <row r="2392" spans="3:16" x14ac:dyDescent="0.2">
      <c r="C2392" s="151"/>
      <c r="I2392"/>
      <c r="P2392"/>
    </row>
    <row r="2393" spans="3:16" x14ac:dyDescent="0.2">
      <c r="C2393" s="151"/>
      <c r="I2393"/>
      <c r="P2393"/>
    </row>
    <row r="2394" spans="3:16" x14ac:dyDescent="0.2">
      <c r="C2394" s="151"/>
      <c r="I2394"/>
      <c r="P2394"/>
    </row>
    <row r="2395" spans="3:16" x14ac:dyDescent="0.2">
      <c r="C2395" s="151"/>
      <c r="I2395"/>
      <c r="P2395"/>
    </row>
    <row r="2396" spans="3:16" x14ac:dyDescent="0.2">
      <c r="C2396" s="151"/>
      <c r="I2396"/>
      <c r="P2396"/>
    </row>
    <row r="2397" spans="3:16" x14ac:dyDescent="0.2">
      <c r="C2397" s="151"/>
      <c r="I2397"/>
      <c r="P2397"/>
    </row>
    <row r="2398" spans="3:16" x14ac:dyDescent="0.2">
      <c r="C2398" s="151"/>
      <c r="I2398"/>
      <c r="P2398"/>
    </row>
    <row r="2399" spans="3:16" x14ac:dyDescent="0.2">
      <c r="C2399" s="151"/>
      <c r="I2399"/>
      <c r="P2399"/>
    </row>
    <row r="2400" spans="3:16" x14ac:dyDescent="0.2">
      <c r="C2400" s="151"/>
      <c r="I2400"/>
      <c r="P2400"/>
    </row>
    <row r="2401" spans="3:16" x14ac:dyDescent="0.2">
      <c r="C2401" s="151"/>
      <c r="I2401"/>
      <c r="P2401"/>
    </row>
    <row r="2402" spans="3:16" x14ac:dyDescent="0.2">
      <c r="C2402" s="151"/>
      <c r="I2402"/>
      <c r="P2402"/>
    </row>
    <row r="2403" spans="3:16" x14ac:dyDescent="0.2">
      <c r="C2403" s="151"/>
      <c r="I2403"/>
      <c r="P2403"/>
    </row>
    <row r="2404" spans="3:16" x14ac:dyDescent="0.2">
      <c r="C2404" s="151"/>
      <c r="I2404"/>
      <c r="P2404"/>
    </row>
    <row r="2405" spans="3:16" x14ac:dyDescent="0.2">
      <c r="C2405" s="151"/>
      <c r="I2405"/>
      <c r="P2405"/>
    </row>
    <row r="2406" spans="3:16" x14ac:dyDescent="0.2">
      <c r="C2406" s="151"/>
      <c r="I2406"/>
      <c r="P2406"/>
    </row>
    <row r="2407" spans="3:16" x14ac:dyDescent="0.2">
      <c r="C2407" s="151"/>
      <c r="I2407"/>
      <c r="P2407"/>
    </row>
    <row r="2408" spans="3:16" x14ac:dyDescent="0.2">
      <c r="C2408" s="151"/>
      <c r="I2408"/>
      <c r="P2408"/>
    </row>
    <row r="2409" spans="3:16" x14ac:dyDescent="0.2">
      <c r="C2409" s="151"/>
      <c r="I2409"/>
      <c r="P2409"/>
    </row>
    <row r="2410" spans="3:16" x14ac:dyDescent="0.2">
      <c r="C2410" s="151"/>
      <c r="I2410"/>
      <c r="P2410"/>
    </row>
    <row r="2411" spans="3:16" x14ac:dyDescent="0.2">
      <c r="C2411" s="151"/>
      <c r="I2411"/>
      <c r="P2411"/>
    </row>
    <row r="2412" spans="3:16" x14ac:dyDescent="0.2">
      <c r="C2412" s="151"/>
      <c r="I2412"/>
      <c r="P2412"/>
    </row>
    <row r="2413" spans="3:16" x14ac:dyDescent="0.2">
      <c r="C2413" s="151"/>
      <c r="I2413"/>
      <c r="P2413"/>
    </row>
    <row r="2414" spans="3:16" x14ac:dyDescent="0.2">
      <c r="C2414" s="151"/>
      <c r="I2414"/>
      <c r="P2414"/>
    </row>
    <row r="2415" spans="3:16" x14ac:dyDescent="0.2">
      <c r="C2415" s="151"/>
      <c r="I2415"/>
      <c r="P2415"/>
    </row>
    <row r="2416" spans="3:16" x14ac:dyDescent="0.2">
      <c r="C2416" s="151"/>
      <c r="I2416"/>
      <c r="P2416"/>
    </row>
    <row r="2417" spans="3:16" x14ac:dyDescent="0.2">
      <c r="C2417" s="151"/>
      <c r="I2417"/>
      <c r="P2417"/>
    </row>
    <row r="2418" spans="3:16" x14ac:dyDescent="0.2">
      <c r="C2418" s="151"/>
      <c r="I2418"/>
      <c r="P2418"/>
    </row>
    <row r="2419" spans="3:16" x14ac:dyDescent="0.2">
      <c r="C2419" s="151"/>
      <c r="I2419"/>
      <c r="P2419"/>
    </row>
    <row r="2420" spans="3:16" x14ac:dyDescent="0.2">
      <c r="C2420" s="151"/>
      <c r="I2420"/>
      <c r="P2420"/>
    </row>
    <row r="2421" spans="3:16" x14ac:dyDescent="0.2">
      <c r="C2421" s="151"/>
      <c r="I2421"/>
      <c r="P2421"/>
    </row>
    <row r="2422" spans="3:16" x14ac:dyDescent="0.2">
      <c r="C2422" s="151"/>
      <c r="I2422"/>
      <c r="P2422"/>
    </row>
    <row r="2423" spans="3:16" x14ac:dyDescent="0.2">
      <c r="C2423" s="151"/>
      <c r="I2423"/>
      <c r="P2423"/>
    </row>
    <row r="2424" spans="3:16" x14ac:dyDescent="0.2">
      <c r="C2424" s="151"/>
      <c r="I2424"/>
      <c r="P2424"/>
    </row>
    <row r="2425" spans="3:16" x14ac:dyDescent="0.2">
      <c r="C2425" s="151"/>
      <c r="I2425"/>
      <c r="P2425"/>
    </row>
    <row r="2426" spans="3:16" x14ac:dyDescent="0.2">
      <c r="C2426" s="151"/>
      <c r="I2426"/>
      <c r="P2426"/>
    </row>
    <row r="2427" spans="3:16" x14ac:dyDescent="0.2">
      <c r="C2427" s="151"/>
      <c r="I2427"/>
      <c r="P2427"/>
    </row>
    <row r="2428" spans="3:16" x14ac:dyDescent="0.2">
      <c r="C2428" s="151"/>
      <c r="I2428"/>
      <c r="P2428"/>
    </row>
    <row r="2429" spans="3:16" x14ac:dyDescent="0.2">
      <c r="C2429" s="151"/>
      <c r="I2429"/>
      <c r="P2429"/>
    </row>
    <row r="2430" spans="3:16" x14ac:dyDescent="0.2">
      <c r="C2430" s="151"/>
      <c r="I2430"/>
      <c r="P2430"/>
    </row>
    <row r="2431" spans="3:16" x14ac:dyDescent="0.2">
      <c r="C2431" s="151"/>
      <c r="I2431"/>
      <c r="P2431"/>
    </row>
    <row r="2432" spans="3:16" x14ac:dyDescent="0.2">
      <c r="C2432" s="151"/>
      <c r="I2432"/>
      <c r="P2432"/>
    </row>
    <row r="2433" spans="3:16" x14ac:dyDescent="0.2">
      <c r="C2433" s="151"/>
      <c r="I2433"/>
      <c r="P2433"/>
    </row>
    <row r="2434" spans="3:16" x14ac:dyDescent="0.2">
      <c r="C2434" s="151"/>
      <c r="I2434"/>
      <c r="P2434"/>
    </row>
    <row r="2435" spans="3:16" x14ac:dyDescent="0.2">
      <c r="C2435" s="151"/>
      <c r="I2435"/>
      <c r="P2435"/>
    </row>
    <row r="2436" spans="3:16" x14ac:dyDescent="0.2">
      <c r="C2436" s="151"/>
      <c r="I2436"/>
      <c r="P2436"/>
    </row>
    <row r="2437" spans="3:16" x14ac:dyDescent="0.2">
      <c r="C2437" s="151"/>
      <c r="I2437"/>
      <c r="P2437"/>
    </row>
    <row r="2438" spans="3:16" x14ac:dyDescent="0.2">
      <c r="C2438" s="151"/>
      <c r="I2438"/>
      <c r="P2438"/>
    </row>
    <row r="2439" spans="3:16" x14ac:dyDescent="0.2">
      <c r="C2439" s="151"/>
      <c r="I2439"/>
      <c r="P2439"/>
    </row>
    <row r="2440" spans="3:16" x14ac:dyDescent="0.2">
      <c r="C2440" s="151"/>
      <c r="I2440"/>
      <c r="P2440"/>
    </row>
    <row r="2441" spans="3:16" x14ac:dyDescent="0.2">
      <c r="C2441" s="151"/>
      <c r="I2441"/>
      <c r="P2441"/>
    </row>
    <row r="2442" spans="3:16" x14ac:dyDescent="0.2">
      <c r="C2442" s="151"/>
      <c r="I2442"/>
      <c r="P2442"/>
    </row>
    <row r="2443" spans="3:16" x14ac:dyDescent="0.2">
      <c r="C2443" s="151"/>
      <c r="I2443"/>
      <c r="P2443"/>
    </row>
    <row r="2444" spans="3:16" x14ac:dyDescent="0.2">
      <c r="C2444" s="151"/>
      <c r="I2444"/>
      <c r="P2444"/>
    </row>
    <row r="2445" spans="3:16" x14ac:dyDescent="0.2">
      <c r="C2445" s="151"/>
      <c r="I2445"/>
      <c r="P2445"/>
    </row>
    <row r="2446" spans="3:16" x14ac:dyDescent="0.2">
      <c r="C2446" s="151"/>
      <c r="I2446"/>
      <c r="P2446"/>
    </row>
    <row r="2447" spans="3:16" x14ac:dyDescent="0.2">
      <c r="C2447" s="151"/>
      <c r="I2447"/>
      <c r="P2447"/>
    </row>
    <row r="2448" spans="3:16" x14ac:dyDescent="0.2">
      <c r="C2448" s="151"/>
      <c r="I2448"/>
      <c r="P2448"/>
    </row>
    <row r="2449" spans="3:16" x14ac:dyDescent="0.2">
      <c r="C2449" s="151"/>
      <c r="I2449"/>
      <c r="P2449"/>
    </row>
    <row r="2450" spans="3:16" x14ac:dyDescent="0.2">
      <c r="C2450" s="151"/>
      <c r="I2450"/>
      <c r="P2450"/>
    </row>
    <row r="2451" spans="3:16" x14ac:dyDescent="0.2">
      <c r="C2451" s="151"/>
      <c r="I2451"/>
      <c r="P2451"/>
    </row>
    <row r="2452" spans="3:16" x14ac:dyDescent="0.2">
      <c r="C2452" s="151"/>
      <c r="I2452"/>
      <c r="P2452"/>
    </row>
    <row r="2453" spans="3:16" x14ac:dyDescent="0.2">
      <c r="C2453" s="151"/>
      <c r="I2453"/>
      <c r="P2453"/>
    </row>
    <row r="2454" spans="3:16" x14ac:dyDescent="0.2">
      <c r="C2454" s="151"/>
      <c r="I2454"/>
      <c r="P2454"/>
    </row>
    <row r="2455" spans="3:16" x14ac:dyDescent="0.2">
      <c r="C2455" s="151"/>
      <c r="I2455"/>
      <c r="P2455"/>
    </row>
    <row r="2456" spans="3:16" x14ac:dyDescent="0.2">
      <c r="C2456" s="151"/>
      <c r="I2456"/>
      <c r="P2456"/>
    </row>
    <row r="2457" spans="3:16" x14ac:dyDescent="0.2">
      <c r="C2457" s="151"/>
      <c r="I2457"/>
      <c r="P2457"/>
    </row>
    <row r="2458" spans="3:16" x14ac:dyDescent="0.2">
      <c r="C2458" s="151"/>
      <c r="I2458"/>
      <c r="P2458"/>
    </row>
    <row r="2459" spans="3:16" x14ac:dyDescent="0.2">
      <c r="C2459" s="151"/>
      <c r="I2459"/>
      <c r="P2459"/>
    </row>
    <row r="2460" spans="3:16" x14ac:dyDescent="0.2">
      <c r="C2460" s="151"/>
      <c r="I2460"/>
      <c r="P2460"/>
    </row>
    <row r="2461" spans="3:16" x14ac:dyDescent="0.2">
      <c r="C2461" s="151"/>
      <c r="I2461"/>
      <c r="P2461"/>
    </row>
    <row r="2462" spans="3:16" x14ac:dyDescent="0.2">
      <c r="C2462" s="151"/>
      <c r="I2462"/>
      <c r="P2462"/>
    </row>
    <row r="2463" spans="3:16" x14ac:dyDescent="0.2">
      <c r="C2463" s="151"/>
      <c r="I2463"/>
      <c r="P2463"/>
    </row>
    <row r="2464" spans="3:16" x14ac:dyDescent="0.2">
      <c r="C2464" s="151"/>
      <c r="I2464"/>
      <c r="P2464"/>
    </row>
    <row r="2465" spans="3:16" x14ac:dyDescent="0.2">
      <c r="C2465" s="151"/>
      <c r="I2465"/>
      <c r="P2465"/>
    </row>
    <row r="2466" spans="3:16" x14ac:dyDescent="0.2">
      <c r="C2466" s="151"/>
      <c r="I2466"/>
      <c r="P2466"/>
    </row>
    <row r="2467" spans="3:16" x14ac:dyDescent="0.2">
      <c r="C2467" s="151"/>
      <c r="I2467"/>
      <c r="P2467"/>
    </row>
    <row r="2468" spans="3:16" x14ac:dyDescent="0.2">
      <c r="C2468" s="151"/>
      <c r="I2468"/>
      <c r="P2468"/>
    </row>
    <row r="2469" spans="3:16" x14ac:dyDescent="0.2">
      <c r="C2469" s="151"/>
      <c r="I2469"/>
      <c r="P2469"/>
    </row>
    <row r="2470" spans="3:16" x14ac:dyDescent="0.2">
      <c r="C2470" s="151"/>
      <c r="I2470"/>
      <c r="P2470"/>
    </row>
    <row r="2471" spans="3:16" x14ac:dyDescent="0.2">
      <c r="C2471" s="151"/>
      <c r="I2471"/>
      <c r="P2471"/>
    </row>
    <row r="2472" spans="3:16" x14ac:dyDescent="0.2">
      <c r="C2472" s="151"/>
      <c r="I2472"/>
      <c r="P2472"/>
    </row>
    <row r="2473" spans="3:16" x14ac:dyDescent="0.2">
      <c r="C2473" s="151"/>
      <c r="I2473"/>
      <c r="P2473"/>
    </row>
    <row r="2474" spans="3:16" x14ac:dyDescent="0.2">
      <c r="C2474" s="151"/>
      <c r="I2474"/>
      <c r="P2474"/>
    </row>
    <row r="2475" spans="3:16" x14ac:dyDescent="0.2">
      <c r="C2475" s="151"/>
      <c r="I2475"/>
      <c r="P2475"/>
    </row>
    <row r="2476" spans="3:16" x14ac:dyDescent="0.2">
      <c r="C2476" s="151"/>
      <c r="I2476"/>
      <c r="P2476"/>
    </row>
    <row r="2477" spans="3:16" x14ac:dyDescent="0.2">
      <c r="C2477" s="151"/>
      <c r="I2477"/>
      <c r="P2477"/>
    </row>
    <row r="2478" spans="3:16" x14ac:dyDescent="0.2">
      <c r="C2478" s="151"/>
      <c r="I2478"/>
      <c r="P2478"/>
    </row>
    <row r="2479" spans="3:16" x14ac:dyDescent="0.2">
      <c r="C2479" s="151"/>
      <c r="I2479"/>
      <c r="P2479"/>
    </row>
    <row r="2480" spans="3:16" x14ac:dyDescent="0.2">
      <c r="C2480" s="151"/>
      <c r="I2480"/>
      <c r="P2480"/>
    </row>
    <row r="2481" spans="3:16" x14ac:dyDescent="0.2">
      <c r="C2481" s="151"/>
      <c r="I2481"/>
      <c r="P2481"/>
    </row>
    <row r="2482" spans="3:16" x14ac:dyDescent="0.2">
      <c r="C2482" s="151"/>
      <c r="I2482"/>
      <c r="P2482"/>
    </row>
    <row r="2483" spans="3:16" x14ac:dyDescent="0.2">
      <c r="C2483" s="151"/>
      <c r="I2483"/>
      <c r="P2483"/>
    </row>
    <row r="2484" spans="3:16" x14ac:dyDescent="0.2">
      <c r="C2484" s="151"/>
      <c r="I2484"/>
      <c r="P2484"/>
    </row>
    <row r="2485" spans="3:16" x14ac:dyDescent="0.2">
      <c r="C2485" s="151"/>
      <c r="I2485"/>
      <c r="P2485"/>
    </row>
    <row r="2486" spans="3:16" x14ac:dyDescent="0.2">
      <c r="C2486" s="151"/>
      <c r="I2486"/>
      <c r="P2486"/>
    </row>
    <row r="2487" spans="3:16" x14ac:dyDescent="0.2">
      <c r="C2487" s="151"/>
      <c r="I2487"/>
      <c r="P2487"/>
    </row>
    <row r="2488" spans="3:16" x14ac:dyDescent="0.2">
      <c r="C2488" s="151"/>
      <c r="I2488"/>
      <c r="P2488"/>
    </row>
    <row r="2489" spans="3:16" x14ac:dyDescent="0.2">
      <c r="C2489" s="151"/>
      <c r="I2489"/>
      <c r="P2489"/>
    </row>
    <row r="2490" spans="3:16" x14ac:dyDescent="0.2">
      <c r="C2490" s="151"/>
      <c r="I2490"/>
      <c r="P2490"/>
    </row>
    <row r="2491" spans="3:16" x14ac:dyDescent="0.2">
      <c r="C2491" s="151"/>
      <c r="I2491"/>
      <c r="P2491"/>
    </row>
    <row r="2492" spans="3:16" x14ac:dyDescent="0.2">
      <c r="C2492" s="151"/>
      <c r="I2492"/>
      <c r="P2492"/>
    </row>
    <row r="2493" spans="3:16" x14ac:dyDescent="0.2">
      <c r="C2493" s="151"/>
      <c r="I2493"/>
      <c r="P2493"/>
    </row>
    <row r="2494" spans="3:16" x14ac:dyDescent="0.2">
      <c r="C2494" s="151"/>
      <c r="I2494"/>
      <c r="P2494"/>
    </row>
    <row r="2495" spans="3:16" x14ac:dyDescent="0.2">
      <c r="C2495" s="151"/>
      <c r="I2495"/>
      <c r="P2495"/>
    </row>
    <row r="2496" spans="3:16" x14ac:dyDescent="0.2">
      <c r="C2496" s="151"/>
      <c r="I2496"/>
      <c r="P2496"/>
    </row>
    <row r="2497" spans="3:16" x14ac:dyDescent="0.2">
      <c r="C2497" s="151"/>
      <c r="I2497"/>
      <c r="P2497"/>
    </row>
    <row r="2498" spans="3:16" x14ac:dyDescent="0.2">
      <c r="C2498" s="151"/>
      <c r="I2498"/>
      <c r="P2498"/>
    </row>
    <row r="2499" spans="3:16" x14ac:dyDescent="0.2">
      <c r="C2499" s="151"/>
      <c r="I2499"/>
      <c r="P2499"/>
    </row>
    <row r="2500" spans="3:16" x14ac:dyDescent="0.2">
      <c r="C2500" s="151"/>
      <c r="I2500"/>
      <c r="P2500"/>
    </row>
    <row r="2501" spans="3:16" x14ac:dyDescent="0.2">
      <c r="C2501" s="151"/>
      <c r="I2501"/>
      <c r="P2501"/>
    </row>
    <row r="2502" spans="3:16" x14ac:dyDescent="0.2">
      <c r="C2502" s="151"/>
      <c r="I2502"/>
      <c r="P2502"/>
    </row>
    <row r="2503" spans="3:16" x14ac:dyDescent="0.2">
      <c r="C2503" s="151"/>
      <c r="I2503"/>
      <c r="P2503"/>
    </row>
    <row r="2504" spans="3:16" x14ac:dyDescent="0.2">
      <c r="C2504" s="151"/>
      <c r="I2504"/>
      <c r="P2504"/>
    </row>
    <row r="2505" spans="3:16" x14ac:dyDescent="0.2">
      <c r="C2505" s="151"/>
      <c r="I2505"/>
      <c r="P2505"/>
    </row>
    <row r="2506" spans="3:16" x14ac:dyDescent="0.2">
      <c r="C2506" s="151"/>
      <c r="I2506"/>
      <c r="P2506"/>
    </row>
    <row r="2507" spans="3:16" x14ac:dyDescent="0.2">
      <c r="C2507" s="151"/>
      <c r="I2507"/>
      <c r="P2507"/>
    </row>
    <row r="2508" spans="3:16" x14ac:dyDescent="0.2">
      <c r="C2508" s="151"/>
      <c r="I2508"/>
      <c r="P2508"/>
    </row>
    <row r="2509" spans="3:16" x14ac:dyDescent="0.2">
      <c r="C2509" s="151"/>
      <c r="I2509"/>
      <c r="P2509"/>
    </row>
    <row r="2510" spans="3:16" x14ac:dyDescent="0.2">
      <c r="C2510" s="151"/>
      <c r="I2510"/>
      <c r="P2510"/>
    </row>
    <row r="2511" spans="3:16" x14ac:dyDescent="0.2">
      <c r="C2511" s="151"/>
      <c r="I2511"/>
      <c r="P2511"/>
    </row>
    <row r="2512" spans="3:16" x14ac:dyDescent="0.2">
      <c r="C2512" s="151"/>
      <c r="I2512"/>
      <c r="P2512"/>
    </row>
    <row r="2513" spans="3:16" x14ac:dyDescent="0.2">
      <c r="C2513" s="151"/>
      <c r="I2513"/>
      <c r="P2513"/>
    </row>
    <row r="2514" spans="3:16" x14ac:dyDescent="0.2">
      <c r="C2514" s="151"/>
      <c r="I2514"/>
      <c r="P2514"/>
    </row>
    <row r="2515" spans="3:16" x14ac:dyDescent="0.2">
      <c r="C2515" s="151"/>
      <c r="I2515"/>
      <c r="P2515"/>
    </row>
    <row r="2516" spans="3:16" x14ac:dyDescent="0.2">
      <c r="C2516" s="151"/>
      <c r="I2516"/>
      <c r="P2516"/>
    </row>
    <row r="2517" spans="3:16" x14ac:dyDescent="0.2">
      <c r="C2517" s="151"/>
      <c r="I2517"/>
      <c r="P2517"/>
    </row>
    <row r="2518" spans="3:16" x14ac:dyDescent="0.2">
      <c r="C2518" s="151"/>
      <c r="I2518"/>
      <c r="P2518"/>
    </row>
    <row r="2519" spans="3:16" x14ac:dyDescent="0.2">
      <c r="C2519" s="151"/>
      <c r="I2519"/>
      <c r="P2519"/>
    </row>
    <row r="2520" spans="3:16" x14ac:dyDescent="0.2">
      <c r="C2520" s="151"/>
      <c r="I2520"/>
      <c r="P2520"/>
    </row>
    <row r="2521" spans="3:16" x14ac:dyDescent="0.2">
      <c r="C2521" s="151"/>
      <c r="I2521"/>
      <c r="P2521"/>
    </row>
    <row r="2522" spans="3:16" x14ac:dyDescent="0.2">
      <c r="C2522" s="151"/>
      <c r="I2522"/>
      <c r="P2522"/>
    </row>
    <row r="2523" spans="3:16" x14ac:dyDescent="0.2">
      <c r="C2523" s="151"/>
      <c r="I2523"/>
      <c r="P2523"/>
    </row>
    <row r="2524" spans="3:16" x14ac:dyDescent="0.2">
      <c r="C2524" s="151"/>
      <c r="I2524"/>
      <c r="P2524"/>
    </row>
    <row r="2525" spans="3:16" x14ac:dyDescent="0.2">
      <c r="C2525" s="151"/>
      <c r="I2525"/>
      <c r="P2525"/>
    </row>
    <row r="2526" spans="3:16" x14ac:dyDescent="0.2">
      <c r="C2526" s="151"/>
      <c r="I2526"/>
      <c r="P2526"/>
    </row>
    <row r="2527" spans="3:16" x14ac:dyDescent="0.2">
      <c r="C2527" s="151"/>
      <c r="I2527"/>
      <c r="P2527"/>
    </row>
    <row r="2528" spans="3:16" x14ac:dyDescent="0.2">
      <c r="C2528" s="151"/>
      <c r="I2528"/>
      <c r="P2528"/>
    </row>
    <row r="2529" spans="3:16" x14ac:dyDescent="0.2">
      <c r="C2529" s="151"/>
      <c r="I2529"/>
      <c r="P2529"/>
    </row>
    <row r="2530" spans="3:16" x14ac:dyDescent="0.2">
      <c r="C2530" s="151"/>
      <c r="I2530"/>
      <c r="P2530"/>
    </row>
    <row r="2531" spans="3:16" x14ac:dyDescent="0.2">
      <c r="C2531" s="151"/>
      <c r="I2531"/>
      <c r="P2531"/>
    </row>
    <row r="2532" spans="3:16" x14ac:dyDescent="0.2">
      <c r="C2532" s="151"/>
      <c r="I2532"/>
      <c r="P2532"/>
    </row>
    <row r="2533" spans="3:16" x14ac:dyDescent="0.2">
      <c r="C2533" s="151"/>
      <c r="I2533"/>
      <c r="P2533"/>
    </row>
    <row r="2534" spans="3:16" x14ac:dyDescent="0.2">
      <c r="C2534" s="151"/>
      <c r="I2534"/>
      <c r="P2534"/>
    </row>
    <row r="2535" spans="3:16" x14ac:dyDescent="0.2">
      <c r="C2535" s="151"/>
      <c r="I2535"/>
      <c r="P2535"/>
    </row>
    <row r="2536" spans="3:16" x14ac:dyDescent="0.2">
      <c r="C2536" s="151"/>
      <c r="I2536"/>
      <c r="P2536"/>
    </row>
    <row r="2537" spans="3:16" x14ac:dyDescent="0.2">
      <c r="C2537" s="151"/>
      <c r="I2537"/>
      <c r="P2537"/>
    </row>
    <row r="2538" spans="3:16" x14ac:dyDescent="0.2">
      <c r="C2538" s="151"/>
      <c r="I2538"/>
      <c r="P2538"/>
    </row>
    <row r="2539" spans="3:16" x14ac:dyDescent="0.2">
      <c r="C2539" s="151"/>
      <c r="I2539"/>
      <c r="P2539"/>
    </row>
    <row r="2540" spans="3:16" x14ac:dyDescent="0.2">
      <c r="C2540" s="151"/>
      <c r="I2540"/>
      <c r="P2540"/>
    </row>
    <row r="2541" spans="3:16" x14ac:dyDescent="0.2">
      <c r="C2541" s="151"/>
      <c r="I2541"/>
      <c r="P2541"/>
    </row>
    <row r="2542" spans="3:16" x14ac:dyDescent="0.2">
      <c r="C2542" s="151"/>
      <c r="I2542"/>
      <c r="P2542"/>
    </row>
    <row r="2543" spans="3:16" x14ac:dyDescent="0.2">
      <c r="C2543" s="151"/>
      <c r="I2543"/>
      <c r="P2543"/>
    </row>
    <row r="2544" spans="3:16" x14ac:dyDescent="0.2">
      <c r="C2544" s="151"/>
      <c r="I2544"/>
      <c r="P2544"/>
    </row>
    <row r="2545" spans="3:16" x14ac:dyDescent="0.2">
      <c r="C2545" s="151"/>
      <c r="I2545"/>
      <c r="P2545"/>
    </row>
    <row r="2546" spans="3:16" x14ac:dyDescent="0.2">
      <c r="C2546" s="151"/>
      <c r="I2546"/>
      <c r="P2546"/>
    </row>
    <row r="2547" spans="3:16" x14ac:dyDescent="0.2">
      <c r="C2547" s="151"/>
      <c r="I2547"/>
      <c r="P2547"/>
    </row>
    <row r="2548" spans="3:16" x14ac:dyDescent="0.2">
      <c r="C2548" s="151"/>
      <c r="I2548"/>
      <c r="P2548"/>
    </row>
    <row r="2549" spans="3:16" x14ac:dyDescent="0.2">
      <c r="C2549" s="151"/>
      <c r="I2549"/>
      <c r="P2549"/>
    </row>
    <row r="2550" spans="3:16" x14ac:dyDescent="0.2">
      <c r="C2550" s="151"/>
      <c r="I2550"/>
      <c r="P2550"/>
    </row>
    <row r="2551" spans="3:16" x14ac:dyDescent="0.2">
      <c r="C2551" s="151"/>
      <c r="I2551"/>
      <c r="P2551"/>
    </row>
    <row r="2552" spans="3:16" x14ac:dyDescent="0.2">
      <c r="C2552" s="151"/>
      <c r="I2552"/>
      <c r="P2552"/>
    </row>
    <row r="2553" spans="3:16" x14ac:dyDescent="0.2">
      <c r="C2553" s="151"/>
      <c r="I2553"/>
      <c r="P2553"/>
    </row>
    <row r="2554" spans="3:16" x14ac:dyDescent="0.2">
      <c r="C2554" s="151"/>
      <c r="I2554"/>
      <c r="P2554"/>
    </row>
    <row r="2555" spans="3:16" x14ac:dyDescent="0.2">
      <c r="C2555" s="151"/>
      <c r="I2555"/>
      <c r="P2555"/>
    </row>
    <row r="2556" spans="3:16" x14ac:dyDescent="0.2">
      <c r="C2556" s="151"/>
      <c r="I2556"/>
      <c r="P2556"/>
    </row>
    <row r="2557" spans="3:16" x14ac:dyDescent="0.2">
      <c r="C2557" s="151"/>
      <c r="I2557"/>
      <c r="P2557"/>
    </row>
    <row r="2558" spans="3:16" x14ac:dyDescent="0.2">
      <c r="C2558" s="151"/>
      <c r="I2558"/>
      <c r="P2558"/>
    </row>
    <row r="2559" spans="3:16" x14ac:dyDescent="0.2">
      <c r="C2559" s="151"/>
      <c r="I2559"/>
      <c r="P2559"/>
    </row>
    <row r="2560" spans="3:16" x14ac:dyDescent="0.2">
      <c r="C2560" s="151"/>
      <c r="I2560"/>
      <c r="P2560"/>
    </row>
    <row r="2561" spans="3:16" x14ac:dyDescent="0.2">
      <c r="C2561" s="151"/>
      <c r="I2561"/>
      <c r="P2561"/>
    </row>
    <row r="2562" spans="3:16" x14ac:dyDescent="0.2">
      <c r="C2562" s="151"/>
      <c r="I2562"/>
      <c r="P2562"/>
    </row>
    <row r="2563" spans="3:16" x14ac:dyDescent="0.2">
      <c r="C2563" s="151"/>
      <c r="I2563"/>
      <c r="P2563"/>
    </row>
    <row r="2564" spans="3:16" x14ac:dyDescent="0.2">
      <c r="C2564" s="151"/>
      <c r="I2564"/>
      <c r="P2564"/>
    </row>
    <row r="2565" spans="3:16" x14ac:dyDescent="0.2">
      <c r="C2565" s="151"/>
      <c r="I2565"/>
      <c r="P2565"/>
    </row>
    <row r="2566" spans="3:16" x14ac:dyDescent="0.2">
      <c r="C2566" s="151"/>
      <c r="I2566"/>
      <c r="P2566"/>
    </row>
    <row r="2567" spans="3:16" x14ac:dyDescent="0.2">
      <c r="C2567" s="151"/>
      <c r="I2567"/>
      <c r="P2567"/>
    </row>
    <row r="2568" spans="3:16" x14ac:dyDescent="0.2">
      <c r="C2568" s="151"/>
      <c r="I2568"/>
      <c r="P2568"/>
    </row>
    <row r="2569" spans="3:16" x14ac:dyDescent="0.2">
      <c r="C2569" s="151"/>
      <c r="I2569"/>
      <c r="P2569"/>
    </row>
    <row r="2570" spans="3:16" x14ac:dyDescent="0.2">
      <c r="C2570" s="151"/>
      <c r="I2570"/>
      <c r="P2570"/>
    </row>
    <row r="2571" spans="3:16" x14ac:dyDescent="0.2">
      <c r="C2571" s="151"/>
      <c r="I2571"/>
      <c r="P2571"/>
    </row>
    <row r="2572" spans="3:16" x14ac:dyDescent="0.2">
      <c r="C2572" s="151"/>
      <c r="I2572"/>
      <c r="P2572"/>
    </row>
    <row r="2573" spans="3:16" x14ac:dyDescent="0.2">
      <c r="C2573" s="151"/>
      <c r="I2573"/>
      <c r="P2573"/>
    </row>
    <row r="2574" spans="3:16" x14ac:dyDescent="0.2">
      <c r="C2574" s="151"/>
      <c r="I2574"/>
      <c r="P2574"/>
    </row>
    <row r="2575" spans="3:16" x14ac:dyDescent="0.2">
      <c r="C2575" s="151"/>
      <c r="I2575"/>
      <c r="P2575"/>
    </row>
    <row r="2576" spans="3:16" x14ac:dyDescent="0.2">
      <c r="C2576" s="151"/>
      <c r="I2576"/>
      <c r="P2576"/>
    </row>
    <row r="2577" spans="3:16" x14ac:dyDescent="0.2">
      <c r="C2577" s="151"/>
      <c r="I2577"/>
      <c r="P2577"/>
    </row>
    <row r="2578" spans="3:16" x14ac:dyDescent="0.2">
      <c r="C2578" s="151"/>
      <c r="I2578"/>
      <c r="P2578"/>
    </row>
    <row r="2579" spans="3:16" x14ac:dyDescent="0.2">
      <c r="C2579" s="151"/>
      <c r="I2579"/>
      <c r="P2579"/>
    </row>
    <row r="2580" spans="3:16" x14ac:dyDescent="0.2">
      <c r="C2580" s="151"/>
      <c r="I2580"/>
      <c r="P2580"/>
    </row>
    <row r="2581" spans="3:16" x14ac:dyDescent="0.2">
      <c r="C2581" s="151"/>
      <c r="I2581"/>
      <c r="P2581"/>
    </row>
    <row r="2582" spans="3:16" x14ac:dyDescent="0.2">
      <c r="C2582" s="151"/>
      <c r="I2582"/>
      <c r="P2582"/>
    </row>
    <row r="2583" spans="3:16" x14ac:dyDescent="0.2">
      <c r="C2583" s="151"/>
      <c r="I2583"/>
      <c r="P2583"/>
    </row>
    <row r="2584" spans="3:16" x14ac:dyDescent="0.2">
      <c r="C2584" s="151"/>
      <c r="I2584"/>
      <c r="P2584"/>
    </row>
    <row r="2585" spans="3:16" x14ac:dyDescent="0.2">
      <c r="C2585" s="151"/>
      <c r="I2585"/>
      <c r="P2585"/>
    </row>
    <row r="2586" spans="3:16" x14ac:dyDescent="0.2">
      <c r="C2586" s="151"/>
      <c r="I2586"/>
      <c r="P2586"/>
    </row>
    <row r="2587" spans="3:16" x14ac:dyDescent="0.2">
      <c r="C2587" s="151"/>
      <c r="I2587"/>
      <c r="P2587"/>
    </row>
    <row r="2588" spans="3:16" x14ac:dyDescent="0.2">
      <c r="C2588" s="151"/>
      <c r="I2588"/>
      <c r="P2588"/>
    </row>
    <row r="2589" spans="3:16" x14ac:dyDescent="0.2">
      <c r="C2589" s="151"/>
      <c r="I2589"/>
      <c r="P2589"/>
    </row>
    <row r="2590" spans="3:16" x14ac:dyDescent="0.2">
      <c r="C2590" s="151"/>
      <c r="I2590"/>
      <c r="P2590"/>
    </row>
    <row r="2591" spans="3:16" x14ac:dyDescent="0.2">
      <c r="C2591" s="151"/>
      <c r="I2591"/>
      <c r="P2591"/>
    </row>
    <row r="2592" spans="3:16" x14ac:dyDescent="0.2">
      <c r="C2592" s="151"/>
      <c r="I2592"/>
      <c r="P2592"/>
    </row>
    <row r="2593" spans="3:16" x14ac:dyDescent="0.2">
      <c r="C2593" s="151"/>
      <c r="I2593"/>
      <c r="P2593"/>
    </row>
    <row r="2594" spans="3:16" x14ac:dyDescent="0.2">
      <c r="C2594" s="151"/>
      <c r="I2594"/>
      <c r="P2594"/>
    </row>
    <row r="2595" spans="3:16" x14ac:dyDescent="0.2">
      <c r="C2595" s="151"/>
      <c r="I2595"/>
      <c r="P2595"/>
    </row>
    <row r="2596" spans="3:16" x14ac:dyDescent="0.2">
      <c r="C2596" s="151"/>
      <c r="I2596"/>
      <c r="P2596"/>
    </row>
    <row r="2597" spans="3:16" x14ac:dyDescent="0.2">
      <c r="C2597" s="151"/>
      <c r="I2597"/>
      <c r="P2597"/>
    </row>
    <row r="2598" spans="3:16" x14ac:dyDescent="0.2">
      <c r="C2598" s="151"/>
      <c r="I2598"/>
      <c r="P2598"/>
    </row>
    <row r="2599" spans="3:16" x14ac:dyDescent="0.2">
      <c r="C2599" s="151"/>
      <c r="I2599"/>
      <c r="P2599"/>
    </row>
    <row r="2600" spans="3:16" x14ac:dyDescent="0.2">
      <c r="C2600" s="151"/>
      <c r="I2600"/>
      <c r="P2600"/>
    </row>
    <row r="2601" spans="3:16" x14ac:dyDescent="0.2">
      <c r="C2601" s="151"/>
      <c r="I2601"/>
      <c r="P2601"/>
    </row>
    <row r="2602" spans="3:16" x14ac:dyDescent="0.2">
      <c r="C2602" s="151"/>
      <c r="I2602"/>
      <c r="P2602"/>
    </row>
    <row r="2603" spans="3:16" x14ac:dyDescent="0.2">
      <c r="C2603" s="151"/>
      <c r="I2603"/>
      <c r="P2603"/>
    </row>
    <row r="2604" spans="3:16" x14ac:dyDescent="0.2">
      <c r="C2604" s="151"/>
      <c r="I2604"/>
      <c r="P2604"/>
    </row>
    <row r="2605" spans="3:16" x14ac:dyDescent="0.2">
      <c r="C2605" s="151"/>
      <c r="I2605"/>
      <c r="P2605"/>
    </row>
    <row r="2606" spans="3:16" x14ac:dyDescent="0.2">
      <c r="C2606" s="151"/>
      <c r="I2606"/>
      <c r="P2606"/>
    </row>
    <row r="2607" spans="3:16" x14ac:dyDescent="0.2">
      <c r="C2607" s="151"/>
      <c r="I2607"/>
      <c r="P2607"/>
    </row>
    <row r="2608" spans="3:16" x14ac:dyDescent="0.2">
      <c r="C2608" s="151"/>
      <c r="I2608"/>
      <c r="P2608"/>
    </row>
    <row r="2609" spans="3:16" x14ac:dyDescent="0.2">
      <c r="C2609" s="151"/>
      <c r="I2609"/>
      <c r="P2609"/>
    </row>
    <row r="2610" spans="3:16" x14ac:dyDescent="0.2">
      <c r="C2610" s="151"/>
      <c r="I2610"/>
      <c r="P2610"/>
    </row>
    <row r="2611" spans="3:16" x14ac:dyDescent="0.2">
      <c r="C2611" s="151"/>
      <c r="I2611"/>
      <c r="P2611"/>
    </row>
    <row r="2612" spans="3:16" x14ac:dyDescent="0.2">
      <c r="C2612" s="151"/>
      <c r="I2612"/>
      <c r="P2612"/>
    </row>
    <row r="2613" spans="3:16" x14ac:dyDescent="0.2">
      <c r="C2613" s="151"/>
      <c r="I2613"/>
      <c r="P2613"/>
    </row>
    <row r="2614" spans="3:16" x14ac:dyDescent="0.2">
      <c r="C2614" s="151"/>
      <c r="I2614"/>
      <c r="P2614"/>
    </row>
    <row r="2615" spans="3:16" x14ac:dyDescent="0.2">
      <c r="C2615" s="151"/>
      <c r="I2615"/>
      <c r="P2615"/>
    </row>
    <row r="2616" spans="3:16" x14ac:dyDescent="0.2">
      <c r="C2616" s="151"/>
      <c r="I2616"/>
      <c r="P2616"/>
    </row>
    <row r="2617" spans="3:16" x14ac:dyDescent="0.2">
      <c r="C2617" s="151"/>
      <c r="I2617"/>
      <c r="P2617"/>
    </row>
    <row r="2618" spans="3:16" x14ac:dyDescent="0.2">
      <c r="C2618" s="151"/>
      <c r="I2618"/>
      <c r="P2618"/>
    </row>
    <row r="2619" spans="3:16" x14ac:dyDescent="0.2">
      <c r="C2619" s="151"/>
      <c r="I2619"/>
      <c r="P2619"/>
    </row>
    <row r="2620" spans="3:16" x14ac:dyDescent="0.2">
      <c r="C2620" s="151"/>
      <c r="I2620"/>
      <c r="P2620"/>
    </row>
    <row r="2621" spans="3:16" x14ac:dyDescent="0.2">
      <c r="C2621" s="151"/>
      <c r="I2621"/>
      <c r="P2621"/>
    </row>
    <row r="2622" spans="3:16" x14ac:dyDescent="0.2">
      <c r="C2622" s="151"/>
      <c r="I2622"/>
      <c r="P2622"/>
    </row>
    <row r="2623" spans="3:16" x14ac:dyDescent="0.2">
      <c r="C2623" s="151"/>
      <c r="I2623"/>
      <c r="P2623"/>
    </row>
    <row r="2624" spans="3:16" x14ac:dyDescent="0.2">
      <c r="C2624" s="151"/>
      <c r="I2624"/>
      <c r="P2624"/>
    </row>
    <row r="2625" spans="3:16" x14ac:dyDescent="0.2">
      <c r="C2625" s="151"/>
      <c r="I2625"/>
      <c r="P2625"/>
    </row>
    <row r="2626" spans="3:16" x14ac:dyDescent="0.2">
      <c r="C2626" s="151"/>
      <c r="I2626"/>
      <c r="P2626"/>
    </row>
    <row r="2627" spans="3:16" x14ac:dyDescent="0.2">
      <c r="C2627" s="151"/>
      <c r="I2627"/>
      <c r="P2627"/>
    </row>
    <row r="2628" spans="3:16" x14ac:dyDescent="0.2">
      <c r="C2628" s="151"/>
      <c r="I2628"/>
      <c r="P2628"/>
    </row>
    <row r="2629" spans="3:16" x14ac:dyDescent="0.2">
      <c r="C2629" s="151"/>
      <c r="I2629"/>
      <c r="P2629"/>
    </row>
    <row r="2630" spans="3:16" x14ac:dyDescent="0.2">
      <c r="C2630" s="151"/>
      <c r="I2630"/>
      <c r="P2630"/>
    </row>
    <row r="2631" spans="3:16" x14ac:dyDescent="0.2">
      <c r="C2631" s="151"/>
      <c r="I2631"/>
      <c r="P2631"/>
    </row>
    <row r="2632" spans="3:16" x14ac:dyDescent="0.2">
      <c r="C2632" s="151"/>
      <c r="I2632"/>
      <c r="P2632"/>
    </row>
    <row r="2633" spans="3:16" x14ac:dyDescent="0.2">
      <c r="C2633" s="151"/>
      <c r="I2633"/>
      <c r="P2633"/>
    </row>
    <row r="2634" spans="3:16" x14ac:dyDescent="0.2">
      <c r="C2634" s="151"/>
      <c r="I2634"/>
      <c r="P2634"/>
    </row>
    <row r="2635" spans="3:16" x14ac:dyDescent="0.2">
      <c r="C2635" s="151"/>
      <c r="I2635"/>
      <c r="P2635"/>
    </row>
    <row r="2636" spans="3:16" x14ac:dyDescent="0.2">
      <c r="C2636" s="151"/>
      <c r="I2636"/>
      <c r="P2636"/>
    </row>
    <row r="2637" spans="3:16" x14ac:dyDescent="0.2">
      <c r="C2637" s="151"/>
      <c r="I2637"/>
      <c r="P2637"/>
    </row>
    <row r="2638" spans="3:16" x14ac:dyDescent="0.2">
      <c r="C2638" s="151"/>
      <c r="I2638"/>
      <c r="P2638"/>
    </row>
    <row r="2639" spans="3:16" x14ac:dyDescent="0.2">
      <c r="C2639" s="151"/>
      <c r="I2639"/>
      <c r="P2639"/>
    </row>
    <row r="2640" spans="3:16" x14ac:dyDescent="0.2">
      <c r="C2640" s="151"/>
      <c r="I2640"/>
      <c r="P2640"/>
    </row>
    <row r="2641" spans="3:16" x14ac:dyDescent="0.2">
      <c r="C2641" s="151"/>
      <c r="I2641"/>
      <c r="P2641"/>
    </row>
    <row r="2642" spans="3:16" x14ac:dyDescent="0.2">
      <c r="C2642" s="151"/>
      <c r="I2642"/>
      <c r="P2642"/>
    </row>
    <row r="2643" spans="3:16" x14ac:dyDescent="0.2">
      <c r="C2643" s="151"/>
      <c r="I2643"/>
      <c r="P2643"/>
    </row>
    <row r="2644" spans="3:16" x14ac:dyDescent="0.2">
      <c r="C2644" s="151"/>
      <c r="I2644"/>
      <c r="P2644"/>
    </row>
    <row r="2645" spans="3:16" x14ac:dyDescent="0.2">
      <c r="C2645" s="151"/>
      <c r="I2645"/>
      <c r="P2645"/>
    </row>
    <row r="2646" spans="3:16" x14ac:dyDescent="0.2">
      <c r="C2646" s="151"/>
      <c r="I2646"/>
      <c r="P2646"/>
    </row>
    <row r="2647" spans="3:16" x14ac:dyDescent="0.2">
      <c r="C2647" s="151"/>
      <c r="I2647"/>
      <c r="P2647"/>
    </row>
    <row r="2648" spans="3:16" x14ac:dyDescent="0.2">
      <c r="C2648" s="151"/>
      <c r="I2648"/>
      <c r="P2648"/>
    </row>
    <row r="2649" spans="3:16" x14ac:dyDescent="0.2">
      <c r="C2649" s="151"/>
      <c r="I2649"/>
      <c r="P2649"/>
    </row>
    <row r="2650" spans="3:16" x14ac:dyDescent="0.2">
      <c r="C2650" s="151"/>
      <c r="I2650"/>
      <c r="P2650"/>
    </row>
    <row r="2651" spans="3:16" x14ac:dyDescent="0.2">
      <c r="C2651" s="151"/>
      <c r="I2651"/>
      <c r="P2651"/>
    </row>
    <row r="2652" spans="3:16" x14ac:dyDescent="0.2">
      <c r="C2652" s="151"/>
      <c r="I2652"/>
      <c r="P2652"/>
    </row>
    <row r="2653" spans="3:16" x14ac:dyDescent="0.2">
      <c r="C2653" s="151"/>
      <c r="I2653"/>
      <c r="P2653"/>
    </row>
    <row r="2654" spans="3:16" x14ac:dyDescent="0.2">
      <c r="C2654" s="151"/>
      <c r="I2654"/>
      <c r="P2654"/>
    </row>
    <row r="2655" spans="3:16" x14ac:dyDescent="0.2">
      <c r="C2655" s="151"/>
      <c r="I2655"/>
      <c r="P2655"/>
    </row>
    <row r="2656" spans="3:16" x14ac:dyDescent="0.2">
      <c r="C2656" s="151"/>
      <c r="I2656"/>
      <c r="P2656"/>
    </row>
    <row r="2657" spans="3:16" x14ac:dyDescent="0.2">
      <c r="C2657" s="151"/>
      <c r="I2657"/>
      <c r="P2657"/>
    </row>
    <row r="2658" spans="3:16" x14ac:dyDescent="0.2">
      <c r="C2658" s="151"/>
      <c r="I2658"/>
      <c r="P2658"/>
    </row>
    <row r="2659" spans="3:16" x14ac:dyDescent="0.2">
      <c r="C2659" s="151"/>
      <c r="I2659"/>
      <c r="P2659"/>
    </row>
    <row r="2660" spans="3:16" x14ac:dyDescent="0.2">
      <c r="C2660" s="151"/>
      <c r="I2660"/>
      <c r="P2660"/>
    </row>
    <row r="2661" spans="3:16" x14ac:dyDescent="0.2">
      <c r="C2661" s="151"/>
      <c r="I2661"/>
      <c r="P2661"/>
    </row>
    <row r="2662" spans="3:16" x14ac:dyDescent="0.2">
      <c r="C2662" s="151"/>
      <c r="I2662"/>
      <c r="P2662"/>
    </row>
    <row r="2663" spans="3:16" x14ac:dyDescent="0.2">
      <c r="C2663" s="151"/>
      <c r="I2663"/>
      <c r="P2663"/>
    </row>
    <row r="2664" spans="3:16" x14ac:dyDescent="0.2">
      <c r="C2664" s="151"/>
      <c r="I2664"/>
      <c r="P2664"/>
    </row>
    <row r="2665" spans="3:16" x14ac:dyDescent="0.2">
      <c r="C2665" s="151"/>
      <c r="I2665"/>
      <c r="P2665"/>
    </row>
    <row r="2666" spans="3:16" x14ac:dyDescent="0.2">
      <c r="C2666" s="151"/>
      <c r="I2666"/>
      <c r="P2666"/>
    </row>
    <row r="2667" spans="3:16" x14ac:dyDescent="0.2">
      <c r="C2667" s="151"/>
      <c r="I2667"/>
      <c r="P2667"/>
    </row>
    <row r="2668" spans="3:16" x14ac:dyDescent="0.2">
      <c r="C2668" s="151"/>
      <c r="I2668"/>
      <c r="P2668"/>
    </row>
    <row r="2669" spans="3:16" x14ac:dyDescent="0.2">
      <c r="C2669" s="151"/>
      <c r="I2669"/>
      <c r="P2669"/>
    </row>
    <row r="2670" spans="3:16" x14ac:dyDescent="0.2">
      <c r="C2670" s="151"/>
      <c r="I2670"/>
      <c r="P2670"/>
    </row>
    <row r="2671" spans="3:16" x14ac:dyDescent="0.2">
      <c r="C2671" s="151"/>
      <c r="I2671"/>
      <c r="P2671"/>
    </row>
    <row r="2672" spans="3:16" x14ac:dyDescent="0.2">
      <c r="C2672" s="151"/>
      <c r="I2672"/>
      <c r="P2672"/>
    </row>
    <row r="2673" spans="3:16" x14ac:dyDescent="0.2">
      <c r="C2673" s="151"/>
      <c r="I2673"/>
      <c r="P2673"/>
    </row>
    <row r="2674" spans="3:16" x14ac:dyDescent="0.2">
      <c r="C2674" s="151"/>
      <c r="I2674"/>
      <c r="P2674"/>
    </row>
    <row r="2675" spans="3:16" x14ac:dyDescent="0.2">
      <c r="C2675" s="151"/>
      <c r="I2675"/>
      <c r="P2675"/>
    </row>
    <row r="2676" spans="3:16" x14ac:dyDescent="0.2">
      <c r="C2676" s="151"/>
      <c r="I2676"/>
      <c r="P2676"/>
    </row>
    <row r="2677" spans="3:16" x14ac:dyDescent="0.2">
      <c r="C2677" s="151"/>
      <c r="I2677"/>
      <c r="P2677"/>
    </row>
    <row r="2678" spans="3:16" x14ac:dyDescent="0.2">
      <c r="C2678" s="151"/>
      <c r="I2678"/>
      <c r="P2678"/>
    </row>
    <row r="2679" spans="3:16" x14ac:dyDescent="0.2">
      <c r="C2679" s="151"/>
      <c r="I2679"/>
      <c r="P2679"/>
    </row>
    <row r="2680" spans="3:16" x14ac:dyDescent="0.2">
      <c r="C2680" s="151"/>
      <c r="I2680"/>
      <c r="P2680"/>
    </row>
    <row r="2681" spans="3:16" x14ac:dyDescent="0.2">
      <c r="C2681" s="151"/>
      <c r="I2681"/>
      <c r="P2681"/>
    </row>
    <row r="2682" spans="3:16" x14ac:dyDescent="0.2">
      <c r="C2682" s="151"/>
      <c r="I2682"/>
      <c r="P2682"/>
    </row>
    <row r="2683" spans="3:16" x14ac:dyDescent="0.2">
      <c r="C2683" s="151"/>
      <c r="I2683"/>
      <c r="P2683"/>
    </row>
    <row r="2684" spans="3:16" x14ac:dyDescent="0.2">
      <c r="C2684" s="151"/>
      <c r="I2684"/>
      <c r="P2684"/>
    </row>
    <row r="2685" spans="3:16" x14ac:dyDescent="0.2">
      <c r="C2685" s="151"/>
      <c r="I2685"/>
      <c r="P2685"/>
    </row>
    <row r="2686" spans="3:16" x14ac:dyDescent="0.2">
      <c r="C2686" s="151"/>
      <c r="I2686"/>
      <c r="P2686"/>
    </row>
    <row r="2687" spans="3:16" x14ac:dyDescent="0.2">
      <c r="C2687" s="151"/>
      <c r="I2687"/>
      <c r="P2687"/>
    </row>
    <row r="2688" spans="3:16" x14ac:dyDescent="0.2">
      <c r="C2688" s="151"/>
      <c r="I2688"/>
      <c r="P2688"/>
    </row>
    <row r="2689" spans="3:16" x14ac:dyDescent="0.2">
      <c r="C2689" s="151"/>
      <c r="I2689"/>
      <c r="P2689"/>
    </row>
    <row r="2690" spans="3:16" x14ac:dyDescent="0.2">
      <c r="C2690" s="151"/>
      <c r="I2690"/>
      <c r="P2690"/>
    </row>
    <row r="2691" spans="3:16" x14ac:dyDescent="0.2">
      <c r="C2691" s="151"/>
      <c r="I2691"/>
      <c r="P2691"/>
    </row>
    <row r="2692" spans="3:16" x14ac:dyDescent="0.2">
      <c r="C2692" s="151"/>
      <c r="I2692"/>
      <c r="P2692"/>
    </row>
    <row r="2693" spans="3:16" x14ac:dyDescent="0.2">
      <c r="C2693" s="151"/>
      <c r="I2693"/>
      <c r="P2693"/>
    </row>
    <row r="2694" spans="3:16" x14ac:dyDescent="0.2">
      <c r="C2694" s="151"/>
      <c r="I2694"/>
      <c r="P2694"/>
    </row>
    <row r="2695" spans="3:16" x14ac:dyDescent="0.2">
      <c r="C2695" s="151"/>
      <c r="I2695"/>
      <c r="P2695"/>
    </row>
    <row r="2696" spans="3:16" x14ac:dyDescent="0.2">
      <c r="C2696" s="151"/>
      <c r="I2696"/>
      <c r="P2696"/>
    </row>
    <row r="2697" spans="3:16" x14ac:dyDescent="0.2">
      <c r="C2697" s="151"/>
      <c r="I2697"/>
      <c r="P2697"/>
    </row>
    <row r="2698" spans="3:16" x14ac:dyDescent="0.2">
      <c r="C2698" s="151"/>
      <c r="I2698"/>
      <c r="P2698"/>
    </row>
    <row r="2699" spans="3:16" x14ac:dyDescent="0.2">
      <c r="C2699" s="151"/>
      <c r="I2699"/>
      <c r="P2699"/>
    </row>
    <row r="2700" spans="3:16" x14ac:dyDescent="0.2">
      <c r="C2700" s="151"/>
      <c r="I2700"/>
      <c r="P2700"/>
    </row>
    <row r="2701" spans="3:16" x14ac:dyDescent="0.2">
      <c r="C2701" s="151"/>
      <c r="I2701"/>
      <c r="P2701"/>
    </row>
    <row r="2702" spans="3:16" x14ac:dyDescent="0.2">
      <c r="C2702" s="151"/>
      <c r="I2702"/>
      <c r="P2702"/>
    </row>
    <row r="2703" spans="3:16" x14ac:dyDescent="0.2">
      <c r="C2703" s="151"/>
      <c r="I2703"/>
      <c r="P2703"/>
    </row>
    <row r="2704" spans="3:16" x14ac:dyDescent="0.2">
      <c r="C2704" s="151"/>
      <c r="I2704"/>
      <c r="P2704"/>
    </row>
    <row r="2705" spans="3:16" x14ac:dyDescent="0.2">
      <c r="C2705" s="151"/>
      <c r="I2705"/>
      <c r="P2705"/>
    </row>
    <row r="2706" spans="3:16" x14ac:dyDescent="0.2">
      <c r="C2706" s="151"/>
      <c r="I2706"/>
      <c r="P2706"/>
    </row>
    <row r="2707" spans="3:16" x14ac:dyDescent="0.2">
      <c r="C2707" s="151"/>
      <c r="I2707"/>
      <c r="P2707"/>
    </row>
    <row r="2708" spans="3:16" x14ac:dyDescent="0.2">
      <c r="C2708" s="151"/>
      <c r="I2708"/>
      <c r="P2708"/>
    </row>
    <row r="2709" spans="3:16" x14ac:dyDescent="0.2">
      <c r="C2709" s="151"/>
      <c r="I2709"/>
      <c r="P2709"/>
    </row>
    <row r="2710" spans="3:16" x14ac:dyDescent="0.2">
      <c r="C2710" s="151"/>
      <c r="I2710"/>
      <c r="P2710"/>
    </row>
    <row r="2711" spans="3:16" x14ac:dyDescent="0.2">
      <c r="C2711" s="151"/>
      <c r="I2711"/>
      <c r="P2711"/>
    </row>
    <row r="2712" spans="3:16" x14ac:dyDescent="0.2">
      <c r="C2712" s="151"/>
      <c r="I2712"/>
      <c r="P2712"/>
    </row>
    <row r="2713" spans="3:16" x14ac:dyDescent="0.2">
      <c r="C2713" s="151"/>
      <c r="I2713"/>
      <c r="P2713"/>
    </row>
    <row r="2714" spans="3:16" x14ac:dyDescent="0.2">
      <c r="C2714" s="151"/>
      <c r="I2714"/>
      <c r="P2714"/>
    </row>
    <row r="2715" spans="3:16" x14ac:dyDescent="0.2">
      <c r="C2715" s="151"/>
      <c r="I2715"/>
      <c r="P2715"/>
    </row>
    <row r="2716" spans="3:16" x14ac:dyDescent="0.2">
      <c r="C2716" s="151"/>
      <c r="I2716"/>
      <c r="P2716"/>
    </row>
    <row r="2717" spans="3:16" x14ac:dyDescent="0.2">
      <c r="C2717" s="151"/>
      <c r="I2717"/>
      <c r="P2717"/>
    </row>
    <row r="2718" spans="3:16" x14ac:dyDescent="0.2">
      <c r="C2718" s="151"/>
      <c r="I2718"/>
      <c r="P2718"/>
    </row>
    <row r="2719" spans="3:16" x14ac:dyDescent="0.2">
      <c r="C2719" s="151"/>
      <c r="I2719"/>
      <c r="P2719"/>
    </row>
    <row r="2720" spans="3:16" x14ac:dyDescent="0.2">
      <c r="C2720" s="151"/>
      <c r="I2720"/>
      <c r="P2720"/>
    </row>
    <row r="2721" spans="3:16" x14ac:dyDescent="0.2">
      <c r="C2721" s="151"/>
      <c r="I2721"/>
      <c r="P2721"/>
    </row>
    <row r="2722" spans="3:16" x14ac:dyDescent="0.2">
      <c r="C2722" s="151"/>
      <c r="I2722"/>
      <c r="P2722"/>
    </row>
    <row r="2723" spans="3:16" x14ac:dyDescent="0.2">
      <c r="C2723" s="151"/>
      <c r="I2723"/>
      <c r="P2723"/>
    </row>
    <row r="2724" spans="3:16" x14ac:dyDescent="0.2">
      <c r="C2724" s="151"/>
      <c r="I2724"/>
      <c r="P2724"/>
    </row>
    <row r="2725" spans="3:16" x14ac:dyDescent="0.2">
      <c r="C2725" s="151"/>
      <c r="I2725"/>
      <c r="P2725"/>
    </row>
    <row r="2726" spans="3:16" x14ac:dyDescent="0.2">
      <c r="C2726" s="151"/>
      <c r="I2726"/>
      <c r="P2726"/>
    </row>
    <row r="2727" spans="3:16" x14ac:dyDescent="0.2">
      <c r="C2727" s="151"/>
      <c r="I2727"/>
      <c r="P2727"/>
    </row>
    <row r="2728" spans="3:16" x14ac:dyDescent="0.2">
      <c r="C2728" s="151"/>
      <c r="I2728"/>
      <c r="P2728"/>
    </row>
    <row r="2729" spans="3:16" x14ac:dyDescent="0.2">
      <c r="C2729" s="151"/>
      <c r="I2729"/>
      <c r="P2729"/>
    </row>
    <row r="2730" spans="3:16" x14ac:dyDescent="0.2">
      <c r="C2730" s="151"/>
      <c r="I2730"/>
      <c r="P2730"/>
    </row>
    <row r="2731" spans="3:16" x14ac:dyDescent="0.2">
      <c r="C2731" s="151"/>
      <c r="I2731"/>
      <c r="P2731"/>
    </row>
    <row r="2732" spans="3:16" x14ac:dyDescent="0.2">
      <c r="C2732" s="151"/>
      <c r="I2732"/>
      <c r="P2732"/>
    </row>
    <row r="2733" spans="3:16" x14ac:dyDescent="0.2">
      <c r="C2733" s="151"/>
      <c r="I2733"/>
      <c r="P2733"/>
    </row>
    <row r="2734" spans="3:16" x14ac:dyDescent="0.2">
      <c r="C2734" s="151"/>
      <c r="I2734"/>
      <c r="P2734"/>
    </row>
    <row r="2735" spans="3:16" x14ac:dyDescent="0.2">
      <c r="C2735" s="151"/>
      <c r="I2735"/>
      <c r="P2735"/>
    </row>
    <row r="2736" spans="3:16" x14ac:dyDescent="0.2">
      <c r="C2736" s="151"/>
      <c r="I2736"/>
      <c r="P2736"/>
    </row>
    <row r="2737" spans="3:16" x14ac:dyDescent="0.2">
      <c r="C2737" s="151"/>
      <c r="I2737"/>
      <c r="P2737"/>
    </row>
    <row r="2738" spans="3:16" x14ac:dyDescent="0.2">
      <c r="C2738" s="151"/>
      <c r="I2738"/>
      <c r="P2738"/>
    </row>
    <row r="2739" spans="3:16" x14ac:dyDescent="0.2">
      <c r="C2739" s="151"/>
      <c r="I2739"/>
      <c r="P2739"/>
    </row>
    <row r="2740" spans="3:16" x14ac:dyDescent="0.2">
      <c r="C2740" s="151"/>
      <c r="I2740"/>
      <c r="P2740"/>
    </row>
    <row r="2741" spans="3:16" x14ac:dyDescent="0.2">
      <c r="C2741" s="151"/>
      <c r="I2741"/>
      <c r="P2741"/>
    </row>
    <row r="2742" spans="3:16" x14ac:dyDescent="0.2">
      <c r="C2742" s="151"/>
      <c r="I2742"/>
      <c r="P2742"/>
    </row>
    <row r="2743" spans="3:16" x14ac:dyDescent="0.2">
      <c r="C2743" s="151"/>
      <c r="I2743"/>
      <c r="P2743"/>
    </row>
    <row r="2744" spans="3:16" x14ac:dyDescent="0.2">
      <c r="C2744" s="151"/>
      <c r="I2744"/>
      <c r="P2744"/>
    </row>
    <row r="2745" spans="3:16" x14ac:dyDescent="0.2">
      <c r="C2745" s="151"/>
      <c r="I2745"/>
      <c r="P2745"/>
    </row>
    <row r="2746" spans="3:16" x14ac:dyDescent="0.2">
      <c r="C2746" s="151"/>
      <c r="I2746"/>
      <c r="P2746"/>
    </row>
    <row r="2747" spans="3:16" x14ac:dyDescent="0.2">
      <c r="C2747" s="151"/>
      <c r="I2747"/>
      <c r="P2747"/>
    </row>
    <row r="2748" spans="3:16" x14ac:dyDescent="0.2">
      <c r="C2748" s="151"/>
      <c r="I2748"/>
      <c r="P2748"/>
    </row>
    <row r="2749" spans="3:16" x14ac:dyDescent="0.2">
      <c r="C2749" s="151"/>
      <c r="I2749"/>
      <c r="P2749"/>
    </row>
    <row r="2750" spans="3:16" x14ac:dyDescent="0.2">
      <c r="C2750" s="151"/>
      <c r="I2750"/>
      <c r="P2750"/>
    </row>
    <row r="2751" spans="3:16" x14ac:dyDescent="0.2">
      <c r="C2751" s="151"/>
      <c r="I2751"/>
      <c r="P2751"/>
    </row>
    <row r="2752" spans="3:16" x14ac:dyDescent="0.2">
      <c r="C2752" s="151"/>
      <c r="I2752"/>
      <c r="P2752"/>
    </row>
    <row r="2753" spans="3:16" x14ac:dyDescent="0.2">
      <c r="C2753" s="151"/>
      <c r="I2753"/>
      <c r="P2753"/>
    </row>
    <row r="2754" spans="3:16" x14ac:dyDescent="0.2">
      <c r="C2754" s="151"/>
      <c r="I2754"/>
      <c r="P2754"/>
    </row>
    <row r="2755" spans="3:16" x14ac:dyDescent="0.2">
      <c r="C2755" s="151"/>
      <c r="I2755"/>
      <c r="P2755"/>
    </row>
    <row r="2756" spans="3:16" x14ac:dyDescent="0.2">
      <c r="C2756" s="151"/>
      <c r="I2756"/>
      <c r="P2756"/>
    </row>
    <row r="2757" spans="3:16" x14ac:dyDescent="0.2">
      <c r="C2757" s="151"/>
      <c r="I2757"/>
      <c r="P2757"/>
    </row>
    <row r="2758" spans="3:16" x14ac:dyDescent="0.2">
      <c r="C2758" s="151"/>
      <c r="I2758"/>
      <c r="P2758"/>
    </row>
    <row r="2759" spans="3:16" x14ac:dyDescent="0.2">
      <c r="C2759" s="151"/>
      <c r="I2759"/>
      <c r="P2759"/>
    </row>
    <row r="2760" spans="3:16" x14ac:dyDescent="0.2">
      <c r="C2760" s="151"/>
      <c r="I2760"/>
      <c r="P2760"/>
    </row>
    <row r="2761" spans="3:16" x14ac:dyDescent="0.2">
      <c r="C2761" s="151"/>
      <c r="I2761"/>
      <c r="P2761"/>
    </row>
    <row r="2762" spans="3:16" x14ac:dyDescent="0.2">
      <c r="C2762" s="151"/>
      <c r="I2762"/>
      <c r="P2762"/>
    </row>
    <row r="2763" spans="3:16" x14ac:dyDescent="0.2">
      <c r="C2763" s="151"/>
      <c r="I2763"/>
      <c r="P2763"/>
    </row>
    <row r="2764" spans="3:16" x14ac:dyDescent="0.2">
      <c r="C2764" s="151"/>
      <c r="I2764"/>
      <c r="P2764"/>
    </row>
    <row r="2765" spans="3:16" x14ac:dyDescent="0.2">
      <c r="C2765" s="151"/>
      <c r="I2765"/>
      <c r="P2765"/>
    </row>
    <row r="2766" spans="3:16" x14ac:dyDescent="0.2">
      <c r="C2766" s="151"/>
      <c r="I2766"/>
      <c r="P2766"/>
    </row>
    <row r="2767" spans="3:16" x14ac:dyDescent="0.2">
      <c r="C2767" s="151"/>
      <c r="I2767"/>
      <c r="P2767"/>
    </row>
    <row r="2768" spans="3:16" x14ac:dyDescent="0.2">
      <c r="C2768" s="151"/>
      <c r="I2768"/>
      <c r="P2768"/>
    </row>
    <row r="2769" spans="3:16" x14ac:dyDescent="0.2">
      <c r="C2769" s="151"/>
      <c r="I2769"/>
      <c r="P2769"/>
    </row>
    <row r="2770" spans="3:16" x14ac:dyDescent="0.2">
      <c r="C2770" s="151"/>
      <c r="I2770"/>
      <c r="P2770"/>
    </row>
    <row r="2771" spans="3:16" x14ac:dyDescent="0.2">
      <c r="C2771" s="151"/>
      <c r="I2771"/>
      <c r="P2771"/>
    </row>
    <row r="2772" spans="3:16" x14ac:dyDescent="0.2">
      <c r="C2772" s="151"/>
      <c r="I2772"/>
      <c r="P2772"/>
    </row>
    <row r="2773" spans="3:16" x14ac:dyDescent="0.2">
      <c r="C2773" s="151"/>
      <c r="I2773"/>
      <c r="P2773"/>
    </row>
    <row r="2774" spans="3:16" x14ac:dyDescent="0.2">
      <c r="C2774" s="151"/>
      <c r="I2774"/>
      <c r="P2774"/>
    </row>
    <row r="2775" spans="3:16" x14ac:dyDescent="0.2">
      <c r="C2775" s="151"/>
      <c r="I2775"/>
      <c r="P2775"/>
    </row>
    <row r="2776" spans="3:16" x14ac:dyDescent="0.2">
      <c r="C2776" s="151"/>
      <c r="I2776"/>
      <c r="P2776"/>
    </row>
    <row r="2777" spans="3:16" x14ac:dyDescent="0.2">
      <c r="C2777" s="151"/>
      <c r="I2777"/>
      <c r="P2777"/>
    </row>
    <row r="2778" spans="3:16" x14ac:dyDescent="0.2">
      <c r="C2778" s="151"/>
      <c r="I2778"/>
      <c r="P2778"/>
    </row>
    <row r="2779" spans="3:16" x14ac:dyDescent="0.2">
      <c r="C2779" s="151"/>
      <c r="I2779"/>
      <c r="P2779"/>
    </row>
    <row r="2780" spans="3:16" x14ac:dyDescent="0.2">
      <c r="C2780" s="151"/>
      <c r="I2780"/>
      <c r="P2780"/>
    </row>
    <row r="2781" spans="3:16" x14ac:dyDescent="0.2">
      <c r="C2781" s="151"/>
      <c r="I2781"/>
      <c r="P2781"/>
    </row>
    <row r="2782" spans="3:16" x14ac:dyDescent="0.2">
      <c r="C2782" s="151"/>
      <c r="I2782"/>
      <c r="P2782"/>
    </row>
    <row r="2783" spans="3:16" x14ac:dyDescent="0.2">
      <c r="C2783" s="151"/>
      <c r="I2783"/>
      <c r="P2783"/>
    </row>
    <row r="2784" spans="3:16" x14ac:dyDescent="0.2">
      <c r="C2784" s="151"/>
      <c r="I2784"/>
      <c r="P2784"/>
    </row>
    <row r="2785" spans="3:16" x14ac:dyDescent="0.2">
      <c r="C2785" s="151"/>
      <c r="I2785"/>
      <c r="P2785"/>
    </row>
    <row r="2786" spans="3:16" x14ac:dyDescent="0.2">
      <c r="C2786" s="151"/>
      <c r="I2786"/>
      <c r="P2786"/>
    </row>
    <row r="2787" spans="3:16" x14ac:dyDescent="0.2">
      <c r="C2787" s="151"/>
      <c r="I2787"/>
      <c r="P2787"/>
    </row>
    <row r="2788" spans="3:16" x14ac:dyDescent="0.2">
      <c r="C2788" s="151"/>
      <c r="I2788"/>
      <c r="P2788"/>
    </row>
    <row r="2789" spans="3:16" x14ac:dyDescent="0.2">
      <c r="C2789" s="151"/>
      <c r="I2789"/>
      <c r="P2789"/>
    </row>
    <row r="2790" spans="3:16" x14ac:dyDescent="0.2">
      <c r="C2790" s="151"/>
      <c r="I2790"/>
      <c r="P2790"/>
    </row>
    <row r="2791" spans="3:16" x14ac:dyDescent="0.2">
      <c r="C2791" s="151"/>
      <c r="I2791"/>
      <c r="P2791"/>
    </row>
    <row r="2792" spans="3:16" x14ac:dyDescent="0.2">
      <c r="C2792" s="151"/>
      <c r="I2792"/>
      <c r="P2792"/>
    </row>
    <row r="2793" spans="3:16" x14ac:dyDescent="0.2">
      <c r="C2793" s="151"/>
      <c r="I2793"/>
      <c r="P2793"/>
    </row>
    <row r="2794" spans="3:16" x14ac:dyDescent="0.2">
      <c r="C2794" s="151"/>
      <c r="I2794"/>
      <c r="P2794"/>
    </row>
    <row r="2795" spans="3:16" x14ac:dyDescent="0.2">
      <c r="C2795" s="151"/>
      <c r="I2795"/>
      <c r="P2795"/>
    </row>
    <row r="2796" spans="3:16" x14ac:dyDescent="0.2">
      <c r="C2796" s="151"/>
      <c r="I2796"/>
      <c r="P2796"/>
    </row>
    <row r="2797" spans="3:16" x14ac:dyDescent="0.2">
      <c r="C2797" s="151"/>
      <c r="I2797"/>
      <c r="P2797"/>
    </row>
    <row r="2798" spans="3:16" x14ac:dyDescent="0.2">
      <c r="C2798" s="151"/>
      <c r="I2798"/>
      <c r="P2798"/>
    </row>
    <row r="2799" spans="3:16" x14ac:dyDescent="0.2">
      <c r="C2799" s="151"/>
      <c r="I2799"/>
      <c r="P2799"/>
    </row>
    <row r="2800" spans="3:16" x14ac:dyDescent="0.2">
      <c r="C2800" s="151"/>
      <c r="I2800"/>
      <c r="P2800"/>
    </row>
    <row r="2801" spans="3:16" x14ac:dyDescent="0.2">
      <c r="C2801" s="151"/>
      <c r="I2801"/>
      <c r="P2801"/>
    </row>
    <row r="2802" spans="3:16" x14ac:dyDescent="0.2">
      <c r="C2802" s="151"/>
      <c r="I2802"/>
      <c r="P2802"/>
    </row>
    <row r="2803" spans="3:16" x14ac:dyDescent="0.2">
      <c r="C2803" s="151"/>
      <c r="I2803"/>
      <c r="P2803"/>
    </row>
    <row r="2804" spans="3:16" x14ac:dyDescent="0.2">
      <c r="C2804" s="151"/>
      <c r="I2804"/>
      <c r="P2804"/>
    </row>
    <row r="2805" spans="3:16" x14ac:dyDescent="0.2">
      <c r="C2805" s="151"/>
      <c r="I2805"/>
      <c r="P2805"/>
    </row>
    <row r="2806" spans="3:16" x14ac:dyDescent="0.2">
      <c r="C2806" s="151"/>
      <c r="I2806"/>
      <c r="P2806"/>
    </row>
    <row r="2807" spans="3:16" x14ac:dyDescent="0.2">
      <c r="C2807" s="151"/>
      <c r="I2807"/>
      <c r="P2807"/>
    </row>
    <row r="2808" spans="3:16" x14ac:dyDescent="0.2">
      <c r="C2808" s="151"/>
      <c r="I2808"/>
      <c r="P2808"/>
    </row>
    <row r="2809" spans="3:16" x14ac:dyDescent="0.2">
      <c r="C2809" s="151"/>
      <c r="I2809"/>
      <c r="P2809"/>
    </row>
    <row r="2810" spans="3:16" x14ac:dyDescent="0.2">
      <c r="C2810" s="151"/>
      <c r="I2810"/>
      <c r="P2810"/>
    </row>
    <row r="2811" spans="3:16" x14ac:dyDescent="0.2">
      <c r="C2811" s="151"/>
      <c r="I2811"/>
      <c r="P2811"/>
    </row>
    <row r="2812" spans="3:16" x14ac:dyDescent="0.2">
      <c r="C2812" s="151"/>
      <c r="I2812"/>
      <c r="P2812"/>
    </row>
    <row r="2813" spans="3:16" x14ac:dyDescent="0.2">
      <c r="C2813" s="151"/>
      <c r="I2813"/>
      <c r="P2813"/>
    </row>
    <row r="2814" spans="3:16" x14ac:dyDescent="0.2">
      <c r="C2814" s="151"/>
      <c r="I2814"/>
      <c r="P2814"/>
    </row>
    <row r="2815" spans="3:16" x14ac:dyDescent="0.2">
      <c r="C2815" s="151"/>
      <c r="I2815"/>
      <c r="P2815"/>
    </row>
    <row r="2816" spans="3:16" x14ac:dyDescent="0.2">
      <c r="C2816" s="151"/>
      <c r="I2816"/>
      <c r="P2816"/>
    </row>
    <row r="2817" spans="3:16" x14ac:dyDescent="0.2">
      <c r="C2817" s="151"/>
      <c r="I2817"/>
      <c r="P2817"/>
    </row>
    <row r="2818" spans="3:16" x14ac:dyDescent="0.2">
      <c r="C2818" s="151"/>
      <c r="I2818"/>
      <c r="P2818"/>
    </row>
    <row r="2819" spans="3:16" x14ac:dyDescent="0.2">
      <c r="C2819" s="151"/>
      <c r="I2819"/>
      <c r="P2819"/>
    </row>
    <row r="2820" spans="3:16" x14ac:dyDescent="0.2">
      <c r="C2820" s="151"/>
      <c r="I2820"/>
      <c r="P2820"/>
    </row>
    <row r="2821" spans="3:16" x14ac:dyDescent="0.2">
      <c r="C2821" s="151"/>
      <c r="I2821"/>
      <c r="P2821"/>
    </row>
    <row r="2822" spans="3:16" x14ac:dyDescent="0.2">
      <c r="C2822" s="151"/>
      <c r="I2822"/>
      <c r="P2822"/>
    </row>
    <row r="2823" spans="3:16" x14ac:dyDescent="0.2">
      <c r="C2823" s="151"/>
      <c r="I2823"/>
      <c r="P2823"/>
    </row>
    <row r="2824" spans="3:16" x14ac:dyDescent="0.2">
      <c r="C2824" s="151"/>
      <c r="I2824"/>
      <c r="P2824"/>
    </row>
    <row r="2825" spans="3:16" x14ac:dyDescent="0.2">
      <c r="C2825" s="151"/>
      <c r="I2825"/>
      <c r="P2825"/>
    </row>
    <row r="2826" spans="3:16" x14ac:dyDescent="0.2">
      <c r="C2826" s="151"/>
      <c r="I2826"/>
      <c r="P2826"/>
    </row>
    <row r="2827" spans="3:16" x14ac:dyDescent="0.2">
      <c r="C2827" s="151"/>
      <c r="I2827"/>
      <c r="P2827"/>
    </row>
    <row r="2828" spans="3:16" x14ac:dyDescent="0.2">
      <c r="C2828" s="151"/>
      <c r="I2828"/>
      <c r="P2828"/>
    </row>
    <row r="2829" spans="3:16" x14ac:dyDescent="0.2">
      <c r="C2829" s="151"/>
      <c r="I2829"/>
      <c r="P2829"/>
    </row>
    <row r="2830" spans="3:16" x14ac:dyDescent="0.2">
      <c r="C2830" s="151"/>
      <c r="I2830"/>
      <c r="P2830"/>
    </row>
    <row r="2831" spans="3:16" x14ac:dyDescent="0.2">
      <c r="C2831" s="151"/>
      <c r="I2831"/>
      <c r="P2831"/>
    </row>
    <row r="2832" spans="3:16" x14ac:dyDescent="0.2">
      <c r="C2832" s="151"/>
      <c r="I2832"/>
      <c r="P2832"/>
    </row>
    <row r="2833" spans="3:16" x14ac:dyDescent="0.2">
      <c r="C2833" s="151"/>
      <c r="I2833"/>
      <c r="P2833"/>
    </row>
    <row r="2834" spans="3:16" x14ac:dyDescent="0.2">
      <c r="C2834" s="151"/>
      <c r="I2834"/>
      <c r="P2834"/>
    </row>
    <row r="2835" spans="3:16" x14ac:dyDescent="0.2">
      <c r="C2835" s="151"/>
      <c r="I2835"/>
      <c r="P2835"/>
    </row>
    <row r="2836" spans="3:16" x14ac:dyDescent="0.2">
      <c r="C2836" s="151"/>
      <c r="I2836"/>
      <c r="P2836"/>
    </row>
    <row r="2837" spans="3:16" x14ac:dyDescent="0.2">
      <c r="C2837" s="151"/>
      <c r="I2837"/>
      <c r="P2837"/>
    </row>
    <row r="2838" spans="3:16" x14ac:dyDescent="0.2">
      <c r="C2838" s="151"/>
      <c r="I2838"/>
      <c r="P2838"/>
    </row>
    <row r="2839" spans="3:16" x14ac:dyDescent="0.2">
      <c r="C2839" s="151"/>
      <c r="I2839"/>
      <c r="P2839"/>
    </row>
    <row r="2840" spans="3:16" x14ac:dyDescent="0.2">
      <c r="C2840" s="151"/>
      <c r="I2840"/>
      <c r="P2840"/>
    </row>
    <row r="2841" spans="3:16" x14ac:dyDescent="0.2">
      <c r="C2841" s="151"/>
      <c r="I2841"/>
      <c r="P2841"/>
    </row>
    <row r="2842" spans="3:16" x14ac:dyDescent="0.2">
      <c r="C2842" s="151"/>
      <c r="I2842"/>
      <c r="P2842"/>
    </row>
    <row r="2843" spans="3:16" x14ac:dyDescent="0.2">
      <c r="C2843" s="151"/>
      <c r="I2843"/>
      <c r="P2843"/>
    </row>
    <row r="2844" spans="3:16" x14ac:dyDescent="0.2">
      <c r="C2844" s="151"/>
      <c r="I2844"/>
      <c r="P2844"/>
    </row>
    <row r="2845" spans="3:16" x14ac:dyDescent="0.2">
      <c r="C2845" s="151"/>
      <c r="I2845"/>
      <c r="P2845"/>
    </row>
    <row r="2846" spans="3:16" x14ac:dyDescent="0.2">
      <c r="C2846" s="151"/>
      <c r="I2846"/>
      <c r="P2846"/>
    </row>
    <row r="2847" spans="3:16" x14ac:dyDescent="0.2">
      <c r="C2847" s="151"/>
      <c r="I2847"/>
      <c r="P2847"/>
    </row>
    <row r="2848" spans="3:16" x14ac:dyDescent="0.2">
      <c r="C2848" s="151"/>
      <c r="I2848"/>
      <c r="P2848"/>
    </row>
    <row r="2849" spans="3:16" x14ac:dyDescent="0.2">
      <c r="C2849" s="151"/>
      <c r="I2849"/>
      <c r="P2849"/>
    </row>
    <row r="2850" spans="3:16" x14ac:dyDescent="0.2">
      <c r="C2850" s="151"/>
      <c r="I2850"/>
      <c r="P2850"/>
    </row>
    <row r="2851" spans="3:16" x14ac:dyDescent="0.2">
      <c r="C2851" s="151"/>
      <c r="I2851"/>
      <c r="P2851"/>
    </row>
    <row r="2852" spans="3:16" x14ac:dyDescent="0.2">
      <c r="C2852" s="151"/>
      <c r="I2852"/>
      <c r="P2852"/>
    </row>
    <row r="2853" spans="3:16" x14ac:dyDescent="0.2">
      <c r="C2853" s="151"/>
      <c r="I2853"/>
      <c r="P2853"/>
    </row>
    <row r="2854" spans="3:16" x14ac:dyDescent="0.2">
      <c r="C2854" s="151"/>
      <c r="I2854"/>
      <c r="P2854"/>
    </row>
    <row r="2855" spans="3:16" x14ac:dyDescent="0.2">
      <c r="C2855" s="151"/>
      <c r="I2855"/>
      <c r="P2855"/>
    </row>
    <row r="2856" spans="3:16" x14ac:dyDescent="0.2">
      <c r="C2856" s="151"/>
      <c r="I2856"/>
      <c r="P2856"/>
    </row>
    <row r="2857" spans="3:16" x14ac:dyDescent="0.2">
      <c r="C2857" s="151"/>
      <c r="I2857"/>
      <c r="P2857"/>
    </row>
    <row r="2858" spans="3:16" x14ac:dyDescent="0.2">
      <c r="C2858" s="151"/>
      <c r="I2858"/>
      <c r="P2858"/>
    </row>
    <row r="2859" spans="3:16" x14ac:dyDescent="0.2">
      <c r="C2859" s="151"/>
      <c r="I2859"/>
      <c r="P2859"/>
    </row>
    <row r="2860" spans="3:16" x14ac:dyDescent="0.2">
      <c r="C2860" s="151"/>
      <c r="I2860"/>
      <c r="P2860"/>
    </row>
    <row r="2861" spans="3:16" x14ac:dyDescent="0.2">
      <c r="C2861" s="151"/>
      <c r="I2861"/>
      <c r="P2861"/>
    </row>
    <row r="2862" spans="3:16" x14ac:dyDescent="0.2">
      <c r="C2862" s="151"/>
      <c r="I2862"/>
      <c r="P2862"/>
    </row>
    <row r="2863" spans="3:16" x14ac:dyDescent="0.2">
      <c r="C2863" s="151"/>
      <c r="I2863"/>
      <c r="P2863"/>
    </row>
    <row r="2864" spans="3:16" x14ac:dyDescent="0.2">
      <c r="C2864" s="151"/>
      <c r="I2864"/>
      <c r="P2864"/>
    </row>
    <row r="2865" spans="3:16" x14ac:dyDescent="0.2">
      <c r="C2865" s="151"/>
      <c r="I2865"/>
      <c r="P2865"/>
    </row>
    <row r="2866" spans="3:16" x14ac:dyDescent="0.2">
      <c r="C2866" s="151"/>
      <c r="I2866"/>
      <c r="P2866"/>
    </row>
    <row r="2867" spans="3:16" x14ac:dyDescent="0.2">
      <c r="C2867" s="151"/>
      <c r="I2867"/>
      <c r="P2867"/>
    </row>
    <row r="2868" spans="3:16" x14ac:dyDescent="0.2">
      <c r="C2868" s="151"/>
      <c r="I2868"/>
      <c r="P2868"/>
    </row>
    <row r="2869" spans="3:16" x14ac:dyDescent="0.2">
      <c r="C2869" s="151"/>
      <c r="I2869"/>
      <c r="P2869"/>
    </row>
    <row r="2870" spans="3:16" x14ac:dyDescent="0.2">
      <c r="C2870" s="151"/>
      <c r="I2870"/>
      <c r="P2870"/>
    </row>
    <row r="2871" spans="3:16" x14ac:dyDescent="0.2">
      <c r="C2871" s="151"/>
      <c r="I2871"/>
      <c r="P2871"/>
    </row>
    <row r="2872" spans="3:16" x14ac:dyDescent="0.2">
      <c r="C2872" s="151"/>
      <c r="I2872"/>
      <c r="P2872"/>
    </row>
    <row r="2873" spans="3:16" x14ac:dyDescent="0.2">
      <c r="C2873" s="151"/>
      <c r="I2873"/>
      <c r="P2873"/>
    </row>
    <row r="2874" spans="3:16" x14ac:dyDescent="0.2">
      <c r="C2874" s="151"/>
      <c r="I2874"/>
      <c r="P2874"/>
    </row>
    <row r="2875" spans="3:16" x14ac:dyDescent="0.2">
      <c r="C2875" s="151"/>
      <c r="I2875"/>
      <c r="P2875"/>
    </row>
    <row r="2876" spans="3:16" x14ac:dyDescent="0.2">
      <c r="C2876" s="151"/>
      <c r="I2876"/>
      <c r="P2876"/>
    </row>
    <row r="2877" spans="3:16" x14ac:dyDescent="0.2">
      <c r="C2877" s="151"/>
      <c r="I2877"/>
      <c r="P2877"/>
    </row>
    <row r="2878" spans="3:16" x14ac:dyDescent="0.2">
      <c r="C2878" s="151"/>
      <c r="I2878"/>
      <c r="P2878"/>
    </row>
    <row r="2879" spans="3:16" x14ac:dyDescent="0.2">
      <c r="C2879" s="151"/>
      <c r="I2879"/>
      <c r="P2879"/>
    </row>
    <row r="2880" spans="3:16" x14ac:dyDescent="0.2">
      <c r="C2880" s="151"/>
      <c r="I2880"/>
      <c r="P2880"/>
    </row>
    <row r="2881" spans="3:16" x14ac:dyDescent="0.2">
      <c r="C2881" s="151"/>
      <c r="I2881"/>
      <c r="P2881"/>
    </row>
    <row r="2882" spans="3:16" x14ac:dyDescent="0.2">
      <c r="C2882" s="151"/>
      <c r="I2882"/>
      <c r="P2882"/>
    </row>
    <row r="2883" spans="3:16" x14ac:dyDescent="0.2">
      <c r="C2883" s="151"/>
      <c r="I2883"/>
      <c r="P2883"/>
    </row>
    <row r="2884" spans="3:16" x14ac:dyDescent="0.2">
      <c r="C2884" s="151"/>
      <c r="I2884"/>
      <c r="P2884"/>
    </row>
    <row r="2885" spans="3:16" x14ac:dyDescent="0.2">
      <c r="C2885" s="151"/>
      <c r="I2885"/>
      <c r="P2885"/>
    </row>
    <row r="2886" spans="3:16" x14ac:dyDescent="0.2">
      <c r="C2886" s="151"/>
      <c r="I2886"/>
      <c r="P2886"/>
    </row>
    <row r="2887" spans="3:16" x14ac:dyDescent="0.2">
      <c r="C2887" s="151"/>
      <c r="I2887"/>
      <c r="P2887"/>
    </row>
    <row r="2888" spans="3:16" x14ac:dyDescent="0.2">
      <c r="C2888" s="151"/>
      <c r="I2888"/>
      <c r="P2888"/>
    </row>
    <row r="2889" spans="3:16" x14ac:dyDescent="0.2">
      <c r="C2889" s="151"/>
      <c r="I2889"/>
      <c r="P2889"/>
    </row>
    <row r="2890" spans="3:16" x14ac:dyDescent="0.2">
      <c r="C2890" s="151"/>
      <c r="I2890"/>
      <c r="P2890"/>
    </row>
    <row r="2891" spans="3:16" x14ac:dyDescent="0.2">
      <c r="C2891" s="151"/>
      <c r="I2891"/>
      <c r="P2891"/>
    </row>
    <row r="2892" spans="3:16" x14ac:dyDescent="0.2">
      <c r="C2892" s="151"/>
      <c r="I2892"/>
      <c r="P2892"/>
    </row>
    <row r="2893" spans="3:16" x14ac:dyDescent="0.2">
      <c r="C2893" s="151"/>
      <c r="I2893"/>
      <c r="P2893"/>
    </row>
    <row r="2894" spans="3:16" x14ac:dyDescent="0.2">
      <c r="C2894" s="151"/>
      <c r="I2894"/>
      <c r="P2894"/>
    </row>
    <row r="2895" spans="3:16" x14ac:dyDescent="0.2">
      <c r="C2895" s="151"/>
      <c r="I2895"/>
      <c r="P2895"/>
    </row>
    <row r="2896" spans="3:16" x14ac:dyDescent="0.2">
      <c r="C2896" s="151"/>
      <c r="I2896"/>
      <c r="P2896"/>
    </row>
    <row r="2897" spans="3:16" x14ac:dyDescent="0.2">
      <c r="C2897" s="151"/>
      <c r="I2897"/>
      <c r="P2897"/>
    </row>
    <row r="2898" spans="3:16" x14ac:dyDescent="0.2">
      <c r="C2898" s="151"/>
      <c r="I2898"/>
      <c r="P2898"/>
    </row>
    <row r="2899" spans="3:16" x14ac:dyDescent="0.2">
      <c r="C2899" s="151"/>
      <c r="I2899"/>
      <c r="P2899"/>
    </row>
    <row r="2900" spans="3:16" x14ac:dyDescent="0.2">
      <c r="C2900" s="151"/>
      <c r="I2900"/>
      <c r="P2900"/>
    </row>
    <row r="2901" spans="3:16" x14ac:dyDescent="0.2">
      <c r="C2901" s="151"/>
      <c r="I2901"/>
      <c r="P2901"/>
    </row>
    <row r="2902" spans="3:16" x14ac:dyDescent="0.2">
      <c r="C2902" s="151"/>
      <c r="I2902"/>
      <c r="P2902"/>
    </row>
    <row r="2903" spans="3:16" x14ac:dyDescent="0.2">
      <c r="C2903" s="151"/>
      <c r="I2903"/>
      <c r="P2903"/>
    </row>
    <row r="2904" spans="3:16" x14ac:dyDescent="0.2">
      <c r="C2904" s="151"/>
      <c r="I2904"/>
      <c r="P2904"/>
    </row>
    <row r="2905" spans="3:16" x14ac:dyDescent="0.2">
      <c r="C2905" s="151"/>
      <c r="I2905"/>
      <c r="P2905"/>
    </row>
    <row r="2906" spans="3:16" x14ac:dyDescent="0.2">
      <c r="C2906" s="151"/>
      <c r="I2906"/>
      <c r="P2906"/>
    </row>
    <row r="2907" spans="3:16" x14ac:dyDescent="0.2">
      <c r="C2907" s="151"/>
      <c r="I2907"/>
      <c r="P2907"/>
    </row>
    <row r="2908" spans="3:16" x14ac:dyDescent="0.2">
      <c r="C2908" s="151"/>
      <c r="I2908"/>
      <c r="P2908"/>
    </row>
    <row r="2909" spans="3:16" x14ac:dyDescent="0.2">
      <c r="C2909" s="151"/>
      <c r="I2909"/>
      <c r="P2909"/>
    </row>
    <row r="2910" spans="3:16" x14ac:dyDescent="0.2">
      <c r="C2910" s="151"/>
      <c r="I2910"/>
      <c r="P2910"/>
    </row>
    <row r="2911" spans="3:16" x14ac:dyDescent="0.2">
      <c r="C2911" s="151"/>
      <c r="I2911"/>
      <c r="P2911"/>
    </row>
    <row r="2912" spans="3:16" x14ac:dyDescent="0.2">
      <c r="C2912" s="151"/>
      <c r="I2912"/>
      <c r="P2912"/>
    </row>
    <row r="2913" spans="3:16" x14ac:dyDescent="0.2">
      <c r="C2913" s="151"/>
      <c r="I2913"/>
      <c r="P2913"/>
    </row>
    <row r="2914" spans="3:16" x14ac:dyDescent="0.2">
      <c r="C2914" s="151"/>
      <c r="I2914"/>
      <c r="P2914"/>
    </row>
    <row r="2915" spans="3:16" x14ac:dyDescent="0.2">
      <c r="C2915" s="151"/>
      <c r="I2915"/>
      <c r="P2915"/>
    </row>
    <row r="2916" spans="3:16" x14ac:dyDescent="0.2">
      <c r="C2916" s="151"/>
      <c r="I2916"/>
      <c r="P2916"/>
    </row>
    <row r="2917" spans="3:16" x14ac:dyDescent="0.2">
      <c r="C2917" s="151"/>
      <c r="I2917"/>
      <c r="P2917"/>
    </row>
    <row r="2918" spans="3:16" x14ac:dyDescent="0.2">
      <c r="C2918" s="151"/>
      <c r="I2918"/>
      <c r="P2918"/>
    </row>
    <row r="2919" spans="3:16" x14ac:dyDescent="0.2">
      <c r="C2919" s="151"/>
      <c r="I2919"/>
      <c r="P2919"/>
    </row>
    <row r="2920" spans="3:16" x14ac:dyDescent="0.2">
      <c r="C2920" s="151"/>
      <c r="I2920"/>
      <c r="P2920"/>
    </row>
    <row r="2921" spans="3:16" x14ac:dyDescent="0.2">
      <c r="C2921" s="151"/>
      <c r="I2921"/>
      <c r="P2921"/>
    </row>
    <row r="2922" spans="3:16" x14ac:dyDescent="0.2">
      <c r="C2922" s="151"/>
      <c r="I2922"/>
      <c r="P2922"/>
    </row>
    <row r="2923" spans="3:16" x14ac:dyDescent="0.2">
      <c r="C2923" s="151"/>
      <c r="I2923"/>
      <c r="P2923"/>
    </row>
    <row r="2924" spans="3:16" x14ac:dyDescent="0.2">
      <c r="C2924" s="151"/>
      <c r="I2924"/>
      <c r="P2924"/>
    </row>
    <row r="2925" spans="3:16" x14ac:dyDescent="0.2">
      <c r="C2925" s="151"/>
      <c r="I2925"/>
      <c r="P2925"/>
    </row>
    <row r="2926" spans="3:16" x14ac:dyDescent="0.2">
      <c r="C2926" s="151"/>
      <c r="I2926"/>
      <c r="P2926"/>
    </row>
    <row r="2927" spans="3:16" x14ac:dyDescent="0.2">
      <c r="C2927" s="151"/>
      <c r="I2927"/>
      <c r="P2927"/>
    </row>
    <row r="2928" spans="3:16" x14ac:dyDescent="0.2">
      <c r="C2928" s="151"/>
      <c r="I2928"/>
      <c r="P2928"/>
    </row>
    <row r="2929" spans="3:16" x14ac:dyDescent="0.2">
      <c r="C2929" s="151"/>
      <c r="I2929"/>
      <c r="P2929"/>
    </row>
    <row r="2930" spans="3:16" x14ac:dyDescent="0.2">
      <c r="C2930" s="151"/>
      <c r="I2930"/>
      <c r="P2930"/>
    </row>
    <row r="2931" spans="3:16" x14ac:dyDescent="0.2">
      <c r="C2931" s="151"/>
      <c r="I2931"/>
      <c r="P2931"/>
    </row>
    <row r="2932" spans="3:16" x14ac:dyDescent="0.2">
      <c r="C2932" s="151"/>
      <c r="I2932"/>
      <c r="P2932"/>
    </row>
    <row r="2933" spans="3:16" x14ac:dyDescent="0.2">
      <c r="C2933" s="151"/>
      <c r="I2933"/>
      <c r="P2933"/>
    </row>
    <row r="2934" spans="3:16" x14ac:dyDescent="0.2">
      <c r="C2934" s="151"/>
      <c r="I2934"/>
      <c r="P2934"/>
    </row>
    <row r="2935" spans="3:16" x14ac:dyDescent="0.2">
      <c r="C2935" s="151"/>
      <c r="I2935"/>
      <c r="P2935"/>
    </row>
    <row r="2936" spans="3:16" x14ac:dyDescent="0.2">
      <c r="C2936" s="151"/>
      <c r="I2936"/>
      <c r="P2936"/>
    </row>
    <row r="2937" spans="3:16" x14ac:dyDescent="0.2">
      <c r="C2937" s="151"/>
      <c r="I2937"/>
      <c r="P2937"/>
    </row>
    <row r="2938" spans="3:16" x14ac:dyDescent="0.2">
      <c r="C2938" s="151"/>
      <c r="I2938"/>
      <c r="P2938"/>
    </row>
    <row r="2939" spans="3:16" x14ac:dyDescent="0.2">
      <c r="C2939" s="151"/>
      <c r="I2939"/>
      <c r="P2939"/>
    </row>
    <row r="2940" spans="3:16" x14ac:dyDescent="0.2">
      <c r="C2940" s="151"/>
      <c r="I2940"/>
      <c r="P2940"/>
    </row>
    <row r="2941" spans="3:16" x14ac:dyDescent="0.2">
      <c r="C2941" s="151"/>
      <c r="I2941"/>
      <c r="P2941"/>
    </row>
    <row r="2942" spans="3:16" x14ac:dyDescent="0.2">
      <c r="C2942" s="151"/>
      <c r="I2942"/>
      <c r="P2942"/>
    </row>
    <row r="2943" spans="3:16" x14ac:dyDescent="0.2">
      <c r="C2943" s="151"/>
      <c r="I2943"/>
      <c r="P2943"/>
    </row>
    <row r="2944" spans="3:16" x14ac:dyDescent="0.2">
      <c r="C2944" s="151"/>
      <c r="I2944"/>
      <c r="P2944"/>
    </row>
    <row r="2945" spans="3:16" x14ac:dyDescent="0.2">
      <c r="C2945" s="151"/>
      <c r="I2945"/>
      <c r="P2945"/>
    </row>
    <row r="2946" spans="3:16" x14ac:dyDescent="0.2">
      <c r="C2946" s="151"/>
      <c r="I2946"/>
      <c r="P2946"/>
    </row>
    <row r="2947" spans="3:16" x14ac:dyDescent="0.2">
      <c r="C2947" s="151"/>
      <c r="I2947"/>
      <c r="P2947"/>
    </row>
    <row r="2948" spans="3:16" x14ac:dyDescent="0.2">
      <c r="C2948" s="151"/>
      <c r="I2948"/>
      <c r="P2948"/>
    </row>
    <row r="2949" spans="3:16" x14ac:dyDescent="0.2">
      <c r="C2949" s="151"/>
      <c r="I2949"/>
      <c r="P2949"/>
    </row>
    <row r="2950" spans="3:16" x14ac:dyDescent="0.2">
      <c r="C2950" s="151"/>
      <c r="I2950"/>
      <c r="P2950"/>
    </row>
    <row r="2951" spans="3:16" x14ac:dyDescent="0.2">
      <c r="C2951" s="151"/>
      <c r="I2951"/>
      <c r="P2951"/>
    </row>
    <row r="2952" spans="3:16" x14ac:dyDescent="0.2">
      <c r="C2952" s="151"/>
      <c r="I2952"/>
      <c r="P2952"/>
    </row>
    <row r="2953" spans="3:16" x14ac:dyDescent="0.2">
      <c r="C2953" s="151"/>
      <c r="I2953"/>
      <c r="P2953"/>
    </row>
    <row r="2954" spans="3:16" x14ac:dyDescent="0.2">
      <c r="C2954" s="151"/>
      <c r="I2954"/>
      <c r="P2954"/>
    </row>
    <row r="2955" spans="3:16" x14ac:dyDescent="0.2">
      <c r="C2955" s="151"/>
      <c r="I2955"/>
      <c r="P2955"/>
    </row>
    <row r="2956" spans="3:16" x14ac:dyDescent="0.2">
      <c r="C2956" s="151"/>
      <c r="I2956"/>
      <c r="P2956"/>
    </row>
    <row r="2957" spans="3:16" x14ac:dyDescent="0.2">
      <c r="C2957" s="151"/>
      <c r="I2957"/>
      <c r="P2957"/>
    </row>
    <row r="2958" spans="3:16" x14ac:dyDescent="0.2">
      <c r="C2958" s="151"/>
      <c r="I2958"/>
      <c r="P2958"/>
    </row>
    <row r="2959" spans="3:16" x14ac:dyDescent="0.2">
      <c r="C2959" s="151"/>
      <c r="I2959"/>
      <c r="P2959"/>
    </row>
    <row r="2960" spans="3:16" x14ac:dyDescent="0.2">
      <c r="C2960" s="151"/>
      <c r="I2960"/>
      <c r="P2960"/>
    </row>
    <row r="2961" spans="3:16" x14ac:dyDescent="0.2">
      <c r="C2961" s="151"/>
      <c r="I2961"/>
      <c r="P2961"/>
    </row>
    <row r="2962" spans="3:16" x14ac:dyDescent="0.2">
      <c r="C2962" s="151"/>
      <c r="I2962"/>
      <c r="P2962"/>
    </row>
    <row r="2963" spans="3:16" x14ac:dyDescent="0.2">
      <c r="C2963" s="151"/>
      <c r="I2963"/>
      <c r="P2963"/>
    </row>
    <row r="2964" spans="3:16" x14ac:dyDescent="0.2">
      <c r="C2964" s="151"/>
      <c r="I2964"/>
      <c r="P2964"/>
    </row>
    <row r="2965" spans="3:16" x14ac:dyDescent="0.2">
      <c r="C2965" s="151"/>
      <c r="I2965"/>
      <c r="P2965"/>
    </row>
    <row r="2966" spans="3:16" x14ac:dyDescent="0.2">
      <c r="C2966" s="151"/>
      <c r="I2966"/>
      <c r="P2966"/>
    </row>
    <row r="2967" spans="3:16" x14ac:dyDescent="0.2">
      <c r="C2967" s="151"/>
      <c r="I2967"/>
      <c r="P2967"/>
    </row>
    <row r="2968" spans="3:16" x14ac:dyDescent="0.2">
      <c r="C2968" s="151"/>
      <c r="I2968"/>
      <c r="P2968"/>
    </row>
    <row r="2969" spans="3:16" x14ac:dyDescent="0.2">
      <c r="C2969" s="151"/>
      <c r="I2969"/>
      <c r="P2969"/>
    </row>
    <row r="2970" spans="3:16" x14ac:dyDescent="0.2">
      <c r="C2970" s="151"/>
      <c r="I2970"/>
      <c r="P2970"/>
    </row>
    <row r="2971" spans="3:16" x14ac:dyDescent="0.2">
      <c r="C2971" s="151"/>
      <c r="I2971"/>
      <c r="P2971"/>
    </row>
    <row r="2972" spans="3:16" x14ac:dyDescent="0.2">
      <c r="C2972" s="151"/>
      <c r="I2972"/>
      <c r="P2972"/>
    </row>
    <row r="2973" spans="3:16" x14ac:dyDescent="0.2">
      <c r="C2973" s="151"/>
      <c r="I2973"/>
      <c r="P2973"/>
    </row>
    <row r="2974" spans="3:16" x14ac:dyDescent="0.2">
      <c r="C2974" s="151"/>
      <c r="I2974"/>
      <c r="P2974"/>
    </row>
    <row r="2975" spans="3:16" x14ac:dyDescent="0.2">
      <c r="C2975" s="151"/>
      <c r="I2975"/>
      <c r="P2975"/>
    </row>
    <row r="2976" spans="3:16" x14ac:dyDescent="0.2">
      <c r="C2976" s="151"/>
      <c r="I2976"/>
      <c r="P2976"/>
    </row>
    <row r="2977" spans="3:16" x14ac:dyDescent="0.2">
      <c r="C2977" s="151"/>
      <c r="I2977"/>
      <c r="P2977"/>
    </row>
    <row r="2978" spans="3:16" x14ac:dyDescent="0.2">
      <c r="C2978" s="151"/>
      <c r="I2978"/>
      <c r="P2978"/>
    </row>
    <row r="2979" spans="3:16" x14ac:dyDescent="0.2">
      <c r="C2979" s="151"/>
      <c r="I2979"/>
      <c r="P2979"/>
    </row>
    <row r="2980" spans="3:16" x14ac:dyDescent="0.2">
      <c r="C2980" s="151"/>
      <c r="I2980"/>
      <c r="P2980"/>
    </row>
    <row r="2981" spans="3:16" x14ac:dyDescent="0.2">
      <c r="C2981" s="151"/>
      <c r="I2981"/>
      <c r="P2981"/>
    </row>
    <row r="2982" spans="3:16" x14ac:dyDescent="0.2">
      <c r="C2982" s="151"/>
      <c r="I2982"/>
      <c r="P2982"/>
    </row>
    <row r="2983" spans="3:16" x14ac:dyDescent="0.2">
      <c r="C2983" s="151"/>
      <c r="I2983"/>
      <c r="P2983"/>
    </row>
    <row r="2984" spans="3:16" x14ac:dyDescent="0.2">
      <c r="C2984" s="151"/>
      <c r="I2984"/>
      <c r="P2984"/>
    </row>
    <row r="2985" spans="3:16" x14ac:dyDescent="0.2">
      <c r="C2985" s="151"/>
      <c r="I2985"/>
      <c r="P2985"/>
    </row>
    <row r="2986" spans="3:16" x14ac:dyDescent="0.2">
      <c r="C2986" s="151"/>
      <c r="I2986"/>
      <c r="P2986"/>
    </row>
    <row r="2987" spans="3:16" x14ac:dyDescent="0.2">
      <c r="C2987" s="151"/>
      <c r="I2987"/>
      <c r="P2987"/>
    </row>
    <row r="2988" spans="3:16" x14ac:dyDescent="0.2">
      <c r="C2988" s="151"/>
      <c r="I2988"/>
      <c r="P2988"/>
    </row>
    <row r="2989" spans="3:16" x14ac:dyDescent="0.2">
      <c r="C2989" s="151"/>
      <c r="I2989"/>
      <c r="P2989"/>
    </row>
    <row r="2990" spans="3:16" x14ac:dyDescent="0.2">
      <c r="C2990" s="151"/>
      <c r="I2990"/>
      <c r="P2990"/>
    </row>
    <row r="2991" spans="3:16" x14ac:dyDescent="0.2">
      <c r="C2991" s="151"/>
      <c r="I2991"/>
      <c r="P2991"/>
    </row>
    <row r="2992" spans="3:16" x14ac:dyDescent="0.2">
      <c r="C2992" s="151"/>
      <c r="I2992"/>
      <c r="P2992"/>
    </row>
    <row r="2993" spans="3:16" x14ac:dyDescent="0.2">
      <c r="C2993" s="151"/>
      <c r="I2993"/>
      <c r="P2993"/>
    </row>
    <row r="2994" spans="3:16" x14ac:dyDescent="0.2">
      <c r="C2994" s="151"/>
      <c r="I2994"/>
      <c r="P2994"/>
    </row>
    <row r="2995" spans="3:16" x14ac:dyDescent="0.2">
      <c r="C2995" s="151"/>
      <c r="I2995"/>
      <c r="P2995"/>
    </row>
    <row r="2996" spans="3:16" x14ac:dyDescent="0.2">
      <c r="C2996" s="151"/>
      <c r="I2996"/>
      <c r="P2996"/>
    </row>
    <row r="2997" spans="3:16" x14ac:dyDescent="0.2">
      <c r="C2997" s="151"/>
      <c r="I2997"/>
      <c r="P2997"/>
    </row>
    <row r="2998" spans="3:16" x14ac:dyDescent="0.2">
      <c r="C2998" s="151"/>
      <c r="I2998"/>
      <c r="P2998"/>
    </row>
    <row r="2999" spans="3:16" x14ac:dyDescent="0.2">
      <c r="C2999" s="151"/>
      <c r="I2999"/>
      <c r="P2999"/>
    </row>
    <row r="3000" spans="3:16" x14ac:dyDescent="0.2">
      <c r="C3000" s="151"/>
      <c r="I3000"/>
      <c r="P3000"/>
    </row>
    <row r="3001" spans="3:16" x14ac:dyDescent="0.2">
      <c r="C3001" s="151"/>
      <c r="I3001"/>
      <c r="P3001"/>
    </row>
    <row r="3002" spans="3:16" x14ac:dyDescent="0.2">
      <c r="C3002" s="151"/>
      <c r="I3002"/>
      <c r="P3002"/>
    </row>
    <row r="3003" spans="3:16" x14ac:dyDescent="0.2">
      <c r="C3003" s="151"/>
      <c r="I3003"/>
      <c r="P3003"/>
    </row>
    <row r="3004" spans="3:16" x14ac:dyDescent="0.2">
      <c r="C3004" s="151"/>
      <c r="I3004"/>
      <c r="P3004"/>
    </row>
    <row r="3005" spans="3:16" x14ac:dyDescent="0.2">
      <c r="C3005" s="151"/>
      <c r="I3005"/>
      <c r="P3005"/>
    </row>
    <row r="3006" spans="3:16" x14ac:dyDescent="0.2">
      <c r="C3006" s="151"/>
      <c r="I3006"/>
      <c r="P3006"/>
    </row>
    <row r="3007" spans="3:16" x14ac:dyDescent="0.2">
      <c r="C3007" s="151"/>
      <c r="I3007"/>
      <c r="P3007"/>
    </row>
    <row r="3008" spans="3:16" x14ac:dyDescent="0.2">
      <c r="C3008" s="151"/>
      <c r="I3008"/>
      <c r="P3008"/>
    </row>
    <row r="3009" spans="3:16" x14ac:dyDescent="0.2">
      <c r="C3009" s="151"/>
      <c r="I3009"/>
      <c r="P3009"/>
    </row>
    <row r="3010" spans="3:16" x14ac:dyDescent="0.2">
      <c r="C3010" s="151"/>
      <c r="I3010"/>
      <c r="P3010"/>
    </row>
    <row r="3011" spans="3:16" x14ac:dyDescent="0.2">
      <c r="C3011" s="151"/>
      <c r="I3011"/>
      <c r="P3011"/>
    </row>
    <row r="3012" spans="3:16" x14ac:dyDescent="0.2">
      <c r="C3012" s="151"/>
      <c r="I3012"/>
      <c r="P3012"/>
    </row>
    <row r="3013" spans="3:16" x14ac:dyDescent="0.2">
      <c r="C3013" s="151"/>
      <c r="I3013"/>
      <c r="P3013"/>
    </row>
    <row r="3014" spans="3:16" x14ac:dyDescent="0.2">
      <c r="C3014" s="151"/>
      <c r="I3014"/>
      <c r="P3014"/>
    </row>
    <row r="3015" spans="3:16" x14ac:dyDescent="0.2">
      <c r="C3015" s="151"/>
      <c r="I3015"/>
      <c r="P3015"/>
    </row>
    <row r="3016" spans="3:16" x14ac:dyDescent="0.2">
      <c r="C3016" s="151"/>
      <c r="I3016"/>
      <c r="P3016"/>
    </row>
    <row r="3017" spans="3:16" x14ac:dyDescent="0.2">
      <c r="C3017" s="151"/>
      <c r="I3017"/>
      <c r="P3017"/>
    </row>
    <row r="3018" spans="3:16" x14ac:dyDescent="0.2">
      <c r="C3018" s="151"/>
      <c r="I3018"/>
      <c r="P3018"/>
    </row>
    <row r="3019" spans="3:16" x14ac:dyDescent="0.2">
      <c r="C3019" s="151"/>
      <c r="I3019"/>
      <c r="P3019"/>
    </row>
    <row r="3020" spans="3:16" x14ac:dyDescent="0.2">
      <c r="C3020" s="151"/>
      <c r="I3020"/>
      <c r="P3020"/>
    </row>
    <row r="3021" spans="3:16" x14ac:dyDescent="0.2">
      <c r="C3021" s="151"/>
      <c r="I3021"/>
      <c r="P3021"/>
    </row>
    <row r="3022" spans="3:16" x14ac:dyDescent="0.2">
      <c r="C3022" s="151"/>
      <c r="I3022"/>
      <c r="P3022"/>
    </row>
    <row r="3023" spans="3:16" x14ac:dyDescent="0.2">
      <c r="C3023" s="151"/>
      <c r="I3023"/>
      <c r="P3023"/>
    </row>
    <row r="3024" spans="3:16" x14ac:dyDescent="0.2">
      <c r="C3024" s="151"/>
      <c r="I3024"/>
      <c r="P3024"/>
    </row>
    <row r="3025" spans="3:16" x14ac:dyDescent="0.2">
      <c r="C3025" s="151"/>
      <c r="I3025"/>
      <c r="P3025"/>
    </row>
    <row r="3026" spans="3:16" x14ac:dyDescent="0.2">
      <c r="C3026" s="151"/>
      <c r="I3026"/>
      <c r="P3026"/>
    </row>
    <row r="3027" spans="3:16" x14ac:dyDescent="0.2">
      <c r="C3027" s="151"/>
      <c r="I3027"/>
      <c r="P3027"/>
    </row>
    <row r="3028" spans="3:16" x14ac:dyDescent="0.2">
      <c r="C3028" s="151"/>
      <c r="I3028"/>
      <c r="P3028"/>
    </row>
    <row r="3029" spans="3:16" x14ac:dyDescent="0.2">
      <c r="C3029" s="151"/>
      <c r="I3029"/>
      <c r="P3029"/>
    </row>
    <row r="3030" spans="3:16" x14ac:dyDescent="0.2">
      <c r="C3030" s="151"/>
      <c r="I3030"/>
      <c r="P3030"/>
    </row>
    <row r="3031" spans="3:16" x14ac:dyDescent="0.2">
      <c r="C3031" s="151"/>
      <c r="I3031"/>
      <c r="P3031"/>
    </row>
    <row r="3032" spans="3:16" x14ac:dyDescent="0.2">
      <c r="C3032" s="151"/>
      <c r="I3032"/>
      <c r="P3032"/>
    </row>
    <row r="3033" spans="3:16" x14ac:dyDescent="0.2">
      <c r="C3033" s="151"/>
      <c r="I3033"/>
      <c r="P3033"/>
    </row>
    <row r="3034" spans="3:16" x14ac:dyDescent="0.2">
      <c r="C3034" s="151"/>
      <c r="I3034"/>
      <c r="P3034"/>
    </row>
    <row r="3035" spans="3:16" x14ac:dyDescent="0.2">
      <c r="C3035" s="151"/>
      <c r="I3035"/>
      <c r="P3035"/>
    </row>
    <row r="3036" spans="3:16" x14ac:dyDescent="0.2">
      <c r="C3036" s="151"/>
      <c r="I3036"/>
      <c r="P3036"/>
    </row>
    <row r="3037" spans="3:16" x14ac:dyDescent="0.2">
      <c r="C3037" s="151"/>
      <c r="I3037"/>
      <c r="P3037"/>
    </row>
    <row r="3038" spans="3:16" x14ac:dyDescent="0.2">
      <c r="C3038" s="151"/>
      <c r="I3038"/>
      <c r="P3038"/>
    </row>
    <row r="3039" spans="3:16" x14ac:dyDescent="0.2">
      <c r="C3039" s="151"/>
      <c r="I3039"/>
      <c r="P3039"/>
    </row>
    <row r="3040" spans="3:16" x14ac:dyDescent="0.2">
      <c r="C3040" s="151"/>
      <c r="I3040"/>
      <c r="P3040"/>
    </row>
    <row r="3041" spans="3:16" x14ac:dyDescent="0.2">
      <c r="C3041" s="151"/>
      <c r="I3041"/>
      <c r="P3041"/>
    </row>
    <row r="3042" spans="3:16" x14ac:dyDescent="0.2">
      <c r="C3042" s="151"/>
      <c r="I3042"/>
      <c r="P3042"/>
    </row>
    <row r="3043" spans="3:16" x14ac:dyDescent="0.2">
      <c r="C3043" s="151"/>
      <c r="I3043"/>
      <c r="P3043"/>
    </row>
    <row r="3044" spans="3:16" x14ac:dyDescent="0.2">
      <c r="C3044" s="151"/>
      <c r="I3044"/>
      <c r="P3044"/>
    </row>
    <row r="3045" spans="3:16" x14ac:dyDescent="0.2">
      <c r="C3045" s="151"/>
      <c r="I3045"/>
      <c r="P3045"/>
    </row>
    <row r="3046" spans="3:16" x14ac:dyDescent="0.2">
      <c r="C3046" s="151"/>
      <c r="I3046"/>
      <c r="P3046"/>
    </row>
    <row r="3047" spans="3:16" x14ac:dyDescent="0.2">
      <c r="C3047" s="151"/>
      <c r="I3047"/>
      <c r="P3047"/>
    </row>
    <row r="3048" spans="3:16" x14ac:dyDescent="0.2">
      <c r="C3048" s="151"/>
      <c r="I3048"/>
      <c r="P3048"/>
    </row>
    <row r="3049" spans="3:16" x14ac:dyDescent="0.2">
      <c r="C3049" s="151"/>
      <c r="I3049"/>
      <c r="P3049"/>
    </row>
    <row r="3050" spans="3:16" x14ac:dyDescent="0.2">
      <c r="C3050" s="151"/>
      <c r="I3050"/>
      <c r="P3050"/>
    </row>
    <row r="3051" spans="3:16" x14ac:dyDescent="0.2">
      <c r="C3051" s="151"/>
      <c r="I3051"/>
      <c r="P3051"/>
    </row>
    <row r="3052" spans="3:16" x14ac:dyDescent="0.2">
      <c r="C3052" s="151"/>
      <c r="I3052"/>
      <c r="P3052"/>
    </row>
    <row r="3053" spans="3:16" x14ac:dyDescent="0.2">
      <c r="C3053" s="151"/>
      <c r="I3053"/>
      <c r="P3053"/>
    </row>
    <row r="3054" spans="3:16" x14ac:dyDescent="0.2">
      <c r="C3054" s="151"/>
      <c r="I3054"/>
      <c r="P3054"/>
    </row>
    <row r="3055" spans="3:16" x14ac:dyDescent="0.2">
      <c r="C3055" s="151"/>
      <c r="I3055"/>
      <c r="P3055"/>
    </row>
    <row r="3056" spans="3:16" x14ac:dyDescent="0.2">
      <c r="C3056" s="151"/>
      <c r="I3056"/>
      <c r="P3056"/>
    </row>
    <row r="3057" spans="3:16" x14ac:dyDescent="0.2">
      <c r="C3057" s="151"/>
      <c r="I3057"/>
      <c r="P3057"/>
    </row>
    <row r="3058" spans="3:16" x14ac:dyDescent="0.2">
      <c r="C3058" s="151"/>
      <c r="I3058"/>
      <c r="P3058"/>
    </row>
    <row r="3059" spans="3:16" x14ac:dyDescent="0.2">
      <c r="C3059" s="151"/>
      <c r="I3059"/>
      <c r="P3059"/>
    </row>
    <row r="3060" spans="3:16" x14ac:dyDescent="0.2">
      <c r="C3060" s="151"/>
      <c r="I3060"/>
      <c r="P3060"/>
    </row>
    <row r="3061" spans="3:16" x14ac:dyDescent="0.2">
      <c r="C3061" s="151"/>
      <c r="I3061"/>
      <c r="P3061"/>
    </row>
    <row r="3062" spans="3:16" x14ac:dyDescent="0.2">
      <c r="C3062" s="151"/>
      <c r="I3062"/>
      <c r="P3062"/>
    </row>
    <row r="3063" spans="3:16" x14ac:dyDescent="0.2">
      <c r="C3063" s="151"/>
      <c r="I3063"/>
      <c r="P3063"/>
    </row>
    <row r="3064" spans="3:16" x14ac:dyDescent="0.2">
      <c r="C3064" s="151"/>
      <c r="I3064"/>
      <c r="P3064"/>
    </row>
    <row r="3065" spans="3:16" x14ac:dyDescent="0.2">
      <c r="C3065" s="151"/>
      <c r="I3065"/>
      <c r="P3065"/>
    </row>
    <row r="3066" spans="3:16" x14ac:dyDescent="0.2">
      <c r="C3066" s="151"/>
      <c r="I3066"/>
      <c r="P3066"/>
    </row>
    <row r="3067" spans="3:16" x14ac:dyDescent="0.2">
      <c r="C3067" s="151"/>
      <c r="I3067"/>
      <c r="P3067"/>
    </row>
    <row r="3068" spans="3:16" x14ac:dyDescent="0.2">
      <c r="C3068" s="151"/>
      <c r="I3068"/>
      <c r="P3068"/>
    </row>
    <row r="3069" spans="3:16" x14ac:dyDescent="0.2">
      <c r="C3069" s="151"/>
      <c r="I3069"/>
      <c r="P3069"/>
    </row>
    <row r="3070" spans="3:16" x14ac:dyDescent="0.2">
      <c r="C3070" s="151"/>
      <c r="I3070"/>
      <c r="P3070"/>
    </row>
    <row r="3071" spans="3:16" x14ac:dyDescent="0.2">
      <c r="C3071" s="151"/>
      <c r="I3071"/>
      <c r="P3071"/>
    </row>
    <row r="3072" spans="3:16" x14ac:dyDescent="0.2">
      <c r="C3072" s="151"/>
      <c r="I3072"/>
      <c r="P3072"/>
    </row>
    <row r="3073" spans="3:16" x14ac:dyDescent="0.2">
      <c r="C3073" s="151"/>
      <c r="I3073"/>
      <c r="P3073"/>
    </row>
    <row r="3074" spans="3:16" x14ac:dyDescent="0.2">
      <c r="C3074" s="151"/>
      <c r="I3074"/>
      <c r="P3074"/>
    </row>
    <row r="3075" spans="3:16" x14ac:dyDescent="0.2">
      <c r="C3075" s="151"/>
      <c r="I3075"/>
      <c r="P3075"/>
    </row>
    <row r="3076" spans="3:16" x14ac:dyDescent="0.2">
      <c r="C3076" s="151"/>
      <c r="I3076"/>
      <c r="P3076"/>
    </row>
    <row r="3077" spans="3:16" x14ac:dyDescent="0.2">
      <c r="C3077" s="151"/>
      <c r="I3077"/>
      <c r="P3077"/>
    </row>
    <row r="3078" spans="3:16" x14ac:dyDescent="0.2">
      <c r="C3078" s="151"/>
      <c r="I3078"/>
      <c r="P3078"/>
    </row>
    <row r="3079" spans="3:16" x14ac:dyDescent="0.2">
      <c r="C3079" s="151"/>
      <c r="I3079"/>
      <c r="P3079"/>
    </row>
    <row r="3080" spans="3:16" x14ac:dyDescent="0.2">
      <c r="C3080" s="151"/>
      <c r="I3080"/>
      <c r="P3080"/>
    </row>
    <row r="3081" spans="3:16" x14ac:dyDescent="0.2">
      <c r="C3081" s="151"/>
      <c r="I3081"/>
      <c r="P3081"/>
    </row>
    <row r="3082" spans="3:16" x14ac:dyDescent="0.2">
      <c r="C3082" s="151"/>
      <c r="I3082"/>
      <c r="P3082"/>
    </row>
    <row r="3083" spans="3:16" x14ac:dyDescent="0.2">
      <c r="C3083" s="151"/>
      <c r="I3083"/>
      <c r="P3083"/>
    </row>
    <row r="3084" spans="3:16" x14ac:dyDescent="0.2">
      <c r="C3084" s="151"/>
      <c r="I3084"/>
      <c r="P3084"/>
    </row>
    <row r="3085" spans="3:16" x14ac:dyDescent="0.2">
      <c r="C3085" s="151"/>
      <c r="I3085"/>
      <c r="P3085"/>
    </row>
    <row r="3086" spans="3:16" x14ac:dyDescent="0.2">
      <c r="C3086" s="151"/>
      <c r="I3086"/>
      <c r="P3086"/>
    </row>
    <row r="3087" spans="3:16" x14ac:dyDescent="0.2">
      <c r="C3087" s="151"/>
      <c r="I3087"/>
      <c r="P3087"/>
    </row>
    <row r="3088" spans="3:16" x14ac:dyDescent="0.2">
      <c r="C3088" s="151"/>
      <c r="I3088"/>
      <c r="P3088"/>
    </row>
    <row r="3089" spans="3:16" x14ac:dyDescent="0.2">
      <c r="C3089" s="151"/>
      <c r="I3089"/>
      <c r="P3089"/>
    </row>
    <row r="3090" spans="3:16" x14ac:dyDescent="0.2">
      <c r="C3090" s="151"/>
      <c r="I3090"/>
      <c r="P3090"/>
    </row>
    <row r="3091" spans="3:16" x14ac:dyDescent="0.2">
      <c r="C3091" s="151"/>
      <c r="I3091"/>
      <c r="P3091"/>
    </row>
    <row r="3092" spans="3:16" x14ac:dyDescent="0.2">
      <c r="C3092" s="151"/>
      <c r="I3092"/>
      <c r="P3092"/>
    </row>
    <row r="3093" spans="3:16" x14ac:dyDescent="0.2">
      <c r="C3093" s="151"/>
      <c r="I3093"/>
      <c r="P3093"/>
    </row>
    <row r="3094" spans="3:16" x14ac:dyDescent="0.2">
      <c r="C3094" s="151"/>
      <c r="I3094"/>
      <c r="P3094"/>
    </row>
    <row r="3095" spans="3:16" x14ac:dyDescent="0.2">
      <c r="C3095" s="151"/>
      <c r="I3095"/>
      <c r="P3095"/>
    </row>
    <row r="3096" spans="3:16" x14ac:dyDescent="0.2">
      <c r="C3096" s="151"/>
      <c r="I3096"/>
      <c r="P3096"/>
    </row>
    <row r="3097" spans="3:16" x14ac:dyDescent="0.2">
      <c r="C3097" s="151"/>
      <c r="I3097"/>
      <c r="P3097"/>
    </row>
    <row r="3098" spans="3:16" x14ac:dyDescent="0.2">
      <c r="C3098" s="151"/>
      <c r="I3098"/>
      <c r="P3098"/>
    </row>
    <row r="3099" spans="3:16" x14ac:dyDescent="0.2">
      <c r="C3099" s="151"/>
      <c r="I3099"/>
      <c r="P3099"/>
    </row>
    <row r="3100" spans="3:16" x14ac:dyDescent="0.2">
      <c r="C3100" s="151"/>
      <c r="I3100"/>
      <c r="P3100"/>
    </row>
    <row r="3101" spans="3:16" x14ac:dyDescent="0.2">
      <c r="C3101" s="151"/>
      <c r="I3101"/>
      <c r="P3101"/>
    </row>
    <row r="3102" spans="3:16" x14ac:dyDescent="0.2">
      <c r="C3102" s="151"/>
      <c r="I3102"/>
      <c r="P3102"/>
    </row>
    <row r="3103" spans="3:16" x14ac:dyDescent="0.2">
      <c r="C3103" s="151"/>
      <c r="I3103"/>
      <c r="P3103"/>
    </row>
    <row r="3104" spans="3:16" x14ac:dyDescent="0.2">
      <c r="C3104" s="151"/>
      <c r="I3104"/>
      <c r="P3104"/>
    </row>
    <row r="3105" spans="3:16" x14ac:dyDescent="0.2">
      <c r="C3105" s="151"/>
      <c r="I3105"/>
      <c r="P3105"/>
    </row>
    <row r="3106" spans="3:16" x14ac:dyDescent="0.2">
      <c r="C3106" s="151"/>
      <c r="I3106"/>
      <c r="P3106"/>
    </row>
    <row r="3107" spans="3:16" x14ac:dyDescent="0.2">
      <c r="C3107" s="151"/>
      <c r="I3107"/>
      <c r="P3107"/>
    </row>
    <row r="3108" spans="3:16" x14ac:dyDescent="0.2">
      <c r="C3108" s="151"/>
      <c r="I3108"/>
      <c r="P3108"/>
    </row>
    <row r="3109" spans="3:16" x14ac:dyDescent="0.2">
      <c r="C3109" s="151"/>
      <c r="I3109"/>
      <c r="P3109"/>
    </row>
    <row r="3110" spans="3:16" x14ac:dyDescent="0.2">
      <c r="C3110" s="151"/>
      <c r="I3110"/>
      <c r="P3110"/>
    </row>
    <row r="3111" spans="3:16" x14ac:dyDescent="0.2">
      <c r="C3111" s="151"/>
      <c r="I3111"/>
      <c r="P3111"/>
    </row>
    <row r="3112" spans="3:16" x14ac:dyDescent="0.2">
      <c r="C3112" s="151"/>
      <c r="I3112"/>
      <c r="P3112"/>
    </row>
    <row r="3113" spans="3:16" x14ac:dyDescent="0.2">
      <c r="C3113" s="151"/>
      <c r="I3113"/>
      <c r="P3113"/>
    </row>
    <row r="3114" spans="3:16" x14ac:dyDescent="0.2">
      <c r="C3114" s="151"/>
      <c r="I3114"/>
      <c r="P3114"/>
    </row>
    <row r="3115" spans="3:16" x14ac:dyDescent="0.2">
      <c r="C3115" s="151"/>
      <c r="I3115"/>
      <c r="P3115"/>
    </row>
    <row r="3116" spans="3:16" x14ac:dyDescent="0.2">
      <c r="C3116" s="151"/>
      <c r="I3116"/>
      <c r="P3116"/>
    </row>
    <row r="3117" spans="3:16" x14ac:dyDescent="0.2">
      <c r="C3117" s="151"/>
      <c r="I3117"/>
      <c r="P3117"/>
    </row>
    <row r="3118" spans="3:16" x14ac:dyDescent="0.2">
      <c r="C3118" s="151"/>
      <c r="I3118"/>
      <c r="P3118"/>
    </row>
    <row r="3119" spans="3:16" x14ac:dyDescent="0.2">
      <c r="C3119" s="151"/>
      <c r="I3119"/>
      <c r="P3119"/>
    </row>
    <row r="3120" spans="3:16" x14ac:dyDescent="0.2">
      <c r="C3120" s="151"/>
      <c r="I3120"/>
      <c r="P3120"/>
    </row>
    <row r="3121" spans="3:16" x14ac:dyDescent="0.2">
      <c r="C3121" s="151"/>
      <c r="I3121"/>
      <c r="P3121"/>
    </row>
    <row r="3122" spans="3:16" x14ac:dyDescent="0.2">
      <c r="C3122" s="151"/>
      <c r="I3122"/>
      <c r="P3122"/>
    </row>
    <row r="3123" spans="3:16" x14ac:dyDescent="0.2">
      <c r="C3123" s="151"/>
      <c r="I3123"/>
      <c r="P3123"/>
    </row>
    <row r="3124" spans="3:16" x14ac:dyDescent="0.2">
      <c r="C3124" s="151"/>
      <c r="I3124"/>
      <c r="P3124"/>
    </row>
    <row r="3125" spans="3:16" x14ac:dyDescent="0.2">
      <c r="C3125" s="151"/>
      <c r="I3125"/>
      <c r="P3125"/>
    </row>
    <row r="3126" spans="3:16" x14ac:dyDescent="0.2">
      <c r="C3126" s="151"/>
      <c r="I3126"/>
      <c r="P3126"/>
    </row>
    <row r="3127" spans="3:16" x14ac:dyDescent="0.2">
      <c r="C3127" s="151"/>
      <c r="I3127"/>
      <c r="P3127"/>
    </row>
    <row r="3128" spans="3:16" x14ac:dyDescent="0.2">
      <c r="C3128" s="151"/>
      <c r="I3128"/>
      <c r="P3128"/>
    </row>
    <row r="3129" spans="3:16" x14ac:dyDescent="0.2">
      <c r="C3129" s="151"/>
      <c r="I3129"/>
      <c r="P3129"/>
    </row>
    <row r="3130" spans="3:16" x14ac:dyDescent="0.2">
      <c r="C3130" s="151"/>
      <c r="I3130"/>
      <c r="P3130"/>
    </row>
    <row r="3131" spans="3:16" x14ac:dyDescent="0.2">
      <c r="C3131" s="151"/>
      <c r="I3131"/>
      <c r="P3131"/>
    </row>
    <row r="3132" spans="3:16" x14ac:dyDescent="0.2">
      <c r="C3132" s="151"/>
      <c r="I3132"/>
      <c r="P3132"/>
    </row>
    <row r="3133" spans="3:16" x14ac:dyDescent="0.2">
      <c r="C3133" s="151"/>
      <c r="I3133"/>
      <c r="P3133"/>
    </row>
    <row r="3134" spans="3:16" x14ac:dyDescent="0.2">
      <c r="C3134" s="151"/>
      <c r="I3134"/>
      <c r="P3134"/>
    </row>
    <row r="3135" spans="3:16" x14ac:dyDescent="0.2">
      <c r="C3135" s="151"/>
      <c r="I3135"/>
      <c r="P3135"/>
    </row>
    <row r="3136" spans="3:16" x14ac:dyDescent="0.2">
      <c r="C3136" s="151"/>
      <c r="I3136"/>
      <c r="P3136"/>
    </row>
    <row r="3137" spans="3:16" x14ac:dyDescent="0.2">
      <c r="C3137" s="151"/>
      <c r="I3137"/>
      <c r="P3137"/>
    </row>
    <row r="3138" spans="3:16" x14ac:dyDescent="0.2">
      <c r="C3138" s="151"/>
      <c r="I3138"/>
      <c r="P3138"/>
    </row>
    <row r="3139" spans="3:16" x14ac:dyDescent="0.2">
      <c r="C3139" s="151"/>
      <c r="I3139"/>
      <c r="P3139"/>
    </row>
    <row r="3140" spans="3:16" x14ac:dyDescent="0.2">
      <c r="C3140" s="151"/>
      <c r="I3140"/>
      <c r="P3140"/>
    </row>
    <row r="3141" spans="3:16" x14ac:dyDescent="0.2">
      <c r="C3141" s="151"/>
      <c r="I3141"/>
      <c r="P3141"/>
    </row>
    <row r="3142" spans="3:16" x14ac:dyDescent="0.2">
      <c r="C3142" s="151"/>
      <c r="I3142"/>
      <c r="P3142"/>
    </row>
    <row r="3143" spans="3:16" x14ac:dyDescent="0.2">
      <c r="C3143" s="151"/>
      <c r="I3143"/>
      <c r="P3143"/>
    </row>
    <row r="3144" spans="3:16" x14ac:dyDescent="0.2">
      <c r="C3144" s="151"/>
      <c r="I3144"/>
      <c r="P3144"/>
    </row>
    <row r="3145" spans="3:16" x14ac:dyDescent="0.2">
      <c r="C3145" s="151"/>
      <c r="I3145"/>
      <c r="P3145"/>
    </row>
    <row r="3146" spans="3:16" x14ac:dyDescent="0.2">
      <c r="C3146" s="151"/>
      <c r="I3146"/>
      <c r="P3146"/>
    </row>
    <row r="3147" spans="3:16" x14ac:dyDescent="0.2">
      <c r="C3147" s="151"/>
      <c r="I3147"/>
      <c r="P3147"/>
    </row>
    <row r="3148" spans="3:16" x14ac:dyDescent="0.2">
      <c r="C3148" s="151"/>
      <c r="I3148"/>
      <c r="P3148"/>
    </row>
    <row r="3149" spans="3:16" x14ac:dyDescent="0.2">
      <c r="C3149" s="151"/>
      <c r="I3149"/>
      <c r="P3149"/>
    </row>
    <row r="3150" spans="3:16" x14ac:dyDescent="0.2">
      <c r="C3150" s="151"/>
      <c r="I3150"/>
      <c r="P3150"/>
    </row>
    <row r="3151" spans="3:16" x14ac:dyDescent="0.2">
      <c r="C3151" s="151"/>
      <c r="I3151"/>
      <c r="P3151"/>
    </row>
    <row r="3152" spans="3:16" x14ac:dyDescent="0.2">
      <c r="C3152" s="151"/>
      <c r="I3152"/>
      <c r="P3152"/>
    </row>
    <row r="3153" spans="3:16" x14ac:dyDescent="0.2">
      <c r="C3153" s="151"/>
      <c r="I3153"/>
      <c r="P3153"/>
    </row>
    <row r="3154" spans="3:16" x14ac:dyDescent="0.2">
      <c r="C3154" s="151"/>
      <c r="I3154"/>
      <c r="P3154"/>
    </row>
    <row r="3155" spans="3:16" x14ac:dyDescent="0.2">
      <c r="C3155" s="151"/>
      <c r="I3155"/>
      <c r="P3155"/>
    </row>
    <row r="3156" spans="3:16" x14ac:dyDescent="0.2">
      <c r="C3156" s="151"/>
      <c r="I3156"/>
      <c r="P3156"/>
    </row>
    <row r="3157" spans="3:16" x14ac:dyDescent="0.2">
      <c r="C3157" s="151"/>
      <c r="I3157"/>
      <c r="P3157"/>
    </row>
    <row r="3158" spans="3:16" x14ac:dyDescent="0.2">
      <c r="C3158" s="151"/>
      <c r="I3158"/>
      <c r="P3158"/>
    </row>
    <row r="3159" spans="3:16" x14ac:dyDescent="0.2">
      <c r="C3159" s="151"/>
      <c r="I3159"/>
      <c r="P3159"/>
    </row>
    <row r="3160" spans="3:16" x14ac:dyDescent="0.2">
      <c r="C3160" s="151"/>
      <c r="I3160"/>
      <c r="P3160"/>
    </row>
    <row r="3161" spans="3:16" x14ac:dyDescent="0.2">
      <c r="C3161" s="151"/>
      <c r="I3161"/>
      <c r="P3161"/>
    </row>
    <row r="3162" spans="3:16" x14ac:dyDescent="0.2">
      <c r="C3162" s="151"/>
      <c r="I3162"/>
      <c r="P3162"/>
    </row>
    <row r="3163" spans="3:16" x14ac:dyDescent="0.2">
      <c r="C3163" s="151"/>
      <c r="I3163"/>
      <c r="P3163"/>
    </row>
    <row r="3164" spans="3:16" x14ac:dyDescent="0.2">
      <c r="C3164" s="151"/>
      <c r="I3164"/>
      <c r="P3164"/>
    </row>
    <row r="3165" spans="3:16" x14ac:dyDescent="0.2">
      <c r="C3165" s="151"/>
      <c r="I3165"/>
      <c r="P3165"/>
    </row>
    <row r="3166" spans="3:16" x14ac:dyDescent="0.2">
      <c r="C3166" s="151"/>
      <c r="I3166"/>
      <c r="P3166"/>
    </row>
    <row r="3167" spans="3:16" x14ac:dyDescent="0.2">
      <c r="C3167" s="151"/>
      <c r="I3167"/>
      <c r="P3167"/>
    </row>
    <row r="3168" spans="3:16" x14ac:dyDescent="0.2">
      <c r="C3168" s="151"/>
      <c r="I3168"/>
      <c r="P3168"/>
    </row>
    <row r="3169" spans="3:16" x14ac:dyDescent="0.2">
      <c r="C3169" s="151"/>
      <c r="I3169"/>
      <c r="P3169"/>
    </row>
    <row r="3170" spans="3:16" x14ac:dyDescent="0.2">
      <c r="C3170" s="151"/>
      <c r="I3170"/>
      <c r="P3170"/>
    </row>
    <row r="3171" spans="3:16" x14ac:dyDescent="0.2">
      <c r="C3171" s="151"/>
      <c r="I3171"/>
      <c r="P3171"/>
    </row>
    <row r="3172" spans="3:16" x14ac:dyDescent="0.2">
      <c r="C3172" s="151"/>
      <c r="I3172"/>
      <c r="P3172"/>
    </row>
    <row r="3173" spans="3:16" x14ac:dyDescent="0.2">
      <c r="C3173" s="151"/>
      <c r="I3173"/>
      <c r="P3173"/>
    </row>
    <row r="3174" spans="3:16" x14ac:dyDescent="0.2">
      <c r="C3174" s="151"/>
      <c r="I3174"/>
      <c r="P3174"/>
    </row>
    <row r="3175" spans="3:16" x14ac:dyDescent="0.2">
      <c r="C3175" s="151"/>
      <c r="I3175"/>
      <c r="P3175"/>
    </row>
    <row r="3176" spans="3:16" x14ac:dyDescent="0.2">
      <c r="C3176" s="151"/>
      <c r="I3176"/>
      <c r="P3176"/>
    </row>
    <row r="3177" spans="3:16" x14ac:dyDescent="0.2">
      <c r="C3177" s="151"/>
      <c r="I3177"/>
      <c r="P3177"/>
    </row>
    <row r="3178" spans="3:16" x14ac:dyDescent="0.2">
      <c r="C3178" s="151"/>
      <c r="I3178"/>
      <c r="P3178"/>
    </row>
    <row r="3179" spans="3:16" x14ac:dyDescent="0.2">
      <c r="C3179" s="151"/>
      <c r="I3179"/>
      <c r="P3179"/>
    </row>
    <row r="3180" spans="3:16" x14ac:dyDescent="0.2">
      <c r="C3180" s="151"/>
      <c r="I3180"/>
      <c r="P3180"/>
    </row>
    <row r="3181" spans="3:16" x14ac:dyDescent="0.2">
      <c r="C3181" s="151"/>
      <c r="I3181"/>
      <c r="P3181"/>
    </row>
    <row r="3182" spans="3:16" x14ac:dyDescent="0.2">
      <c r="C3182" s="151"/>
      <c r="I3182"/>
      <c r="P3182"/>
    </row>
    <row r="3183" spans="3:16" x14ac:dyDescent="0.2">
      <c r="C3183" s="151"/>
      <c r="I3183"/>
      <c r="P3183"/>
    </row>
    <row r="3184" spans="3:16" x14ac:dyDescent="0.2">
      <c r="C3184" s="151"/>
      <c r="I3184"/>
      <c r="P3184"/>
    </row>
    <row r="3185" spans="3:16" x14ac:dyDescent="0.2">
      <c r="C3185" s="151"/>
      <c r="I3185"/>
      <c r="P3185"/>
    </row>
    <row r="3186" spans="3:16" x14ac:dyDescent="0.2">
      <c r="C3186" s="151"/>
      <c r="I3186"/>
      <c r="P3186"/>
    </row>
    <row r="3187" spans="3:16" x14ac:dyDescent="0.2">
      <c r="C3187" s="151"/>
      <c r="I3187"/>
      <c r="P3187"/>
    </row>
    <row r="3188" spans="3:16" x14ac:dyDescent="0.2">
      <c r="C3188" s="151"/>
      <c r="I3188"/>
      <c r="P3188"/>
    </row>
    <row r="3189" spans="3:16" x14ac:dyDescent="0.2">
      <c r="C3189" s="151"/>
      <c r="I3189"/>
      <c r="P3189"/>
    </row>
    <row r="3190" spans="3:16" x14ac:dyDescent="0.2">
      <c r="C3190" s="151"/>
      <c r="I3190"/>
      <c r="P3190"/>
    </row>
    <row r="3191" spans="3:16" x14ac:dyDescent="0.2">
      <c r="C3191" s="151"/>
      <c r="I3191"/>
      <c r="P3191"/>
    </row>
    <row r="3192" spans="3:16" x14ac:dyDescent="0.2">
      <c r="C3192" s="151"/>
      <c r="I3192"/>
      <c r="P3192"/>
    </row>
    <row r="3193" spans="3:16" x14ac:dyDescent="0.2">
      <c r="C3193" s="151"/>
      <c r="I3193"/>
      <c r="P3193"/>
    </row>
    <row r="3194" spans="3:16" x14ac:dyDescent="0.2">
      <c r="C3194" s="151"/>
      <c r="I3194"/>
      <c r="P3194"/>
    </row>
    <row r="3195" spans="3:16" x14ac:dyDescent="0.2">
      <c r="C3195" s="151"/>
      <c r="I3195"/>
      <c r="P3195"/>
    </row>
    <row r="3196" spans="3:16" x14ac:dyDescent="0.2">
      <c r="C3196" s="151"/>
      <c r="I3196"/>
      <c r="P3196"/>
    </row>
    <row r="3197" spans="3:16" x14ac:dyDescent="0.2">
      <c r="C3197" s="151"/>
      <c r="I3197"/>
      <c r="P3197"/>
    </row>
    <row r="3198" spans="3:16" x14ac:dyDescent="0.2">
      <c r="C3198" s="151"/>
      <c r="I3198"/>
      <c r="P3198"/>
    </row>
    <row r="3199" spans="3:16" x14ac:dyDescent="0.2">
      <c r="C3199" s="151"/>
      <c r="I3199"/>
      <c r="P3199"/>
    </row>
    <row r="3200" spans="3:16" x14ac:dyDescent="0.2">
      <c r="C3200" s="151"/>
      <c r="I3200"/>
      <c r="P3200"/>
    </row>
    <row r="3201" spans="3:16" x14ac:dyDescent="0.2">
      <c r="C3201" s="151"/>
      <c r="I3201"/>
      <c r="P3201"/>
    </row>
    <row r="3202" spans="3:16" x14ac:dyDescent="0.2">
      <c r="C3202" s="151"/>
      <c r="I3202"/>
      <c r="P3202"/>
    </row>
    <row r="3203" spans="3:16" x14ac:dyDescent="0.2">
      <c r="C3203" s="151"/>
      <c r="I3203"/>
      <c r="P3203"/>
    </row>
    <row r="3204" spans="3:16" x14ac:dyDescent="0.2">
      <c r="C3204" s="151"/>
      <c r="I3204"/>
      <c r="P3204"/>
    </row>
    <row r="3205" spans="3:16" x14ac:dyDescent="0.2">
      <c r="C3205" s="151"/>
      <c r="I3205"/>
      <c r="P3205"/>
    </row>
    <row r="3206" spans="3:16" x14ac:dyDescent="0.2">
      <c r="C3206" s="151"/>
      <c r="I3206"/>
      <c r="P3206"/>
    </row>
    <row r="3207" spans="3:16" x14ac:dyDescent="0.2">
      <c r="C3207" s="151"/>
      <c r="I3207"/>
      <c r="P3207"/>
    </row>
    <row r="3208" spans="3:16" x14ac:dyDescent="0.2">
      <c r="C3208" s="151"/>
      <c r="I3208"/>
      <c r="P3208"/>
    </row>
    <row r="3209" spans="3:16" x14ac:dyDescent="0.2">
      <c r="C3209" s="151"/>
      <c r="I3209"/>
      <c r="P3209"/>
    </row>
    <row r="3210" spans="3:16" x14ac:dyDescent="0.2">
      <c r="C3210" s="151"/>
      <c r="I3210"/>
      <c r="P3210"/>
    </row>
    <row r="3211" spans="3:16" x14ac:dyDescent="0.2">
      <c r="C3211" s="151"/>
      <c r="I3211"/>
      <c r="P3211"/>
    </row>
    <row r="3212" spans="3:16" x14ac:dyDescent="0.2">
      <c r="C3212" s="151"/>
      <c r="I3212"/>
      <c r="P3212"/>
    </row>
    <row r="3213" spans="3:16" x14ac:dyDescent="0.2">
      <c r="C3213" s="151"/>
      <c r="I3213"/>
      <c r="P3213"/>
    </row>
    <row r="3214" spans="3:16" x14ac:dyDescent="0.2">
      <c r="C3214" s="151"/>
      <c r="I3214"/>
      <c r="P3214"/>
    </row>
    <row r="3215" spans="3:16" x14ac:dyDescent="0.2">
      <c r="C3215" s="151"/>
      <c r="I3215"/>
      <c r="P3215"/>
    </row>
    <row r="3216" spans="3:16" x14ac:dyDescent="0.2">
      <c r="C3216" s="151"/>
      <c r="I3216"/>
      <c r="P3216"/>
    </row>
    <row r="3217" spans="3:16" x14ac:dyDescent="0.2">
      <c r="C3217" s="151"/>
      <c r="I3217"/>
      <c r="P3217"/>
    </row>
    <row r="3218" spans="3:16" x14ac:dyDescent="0.2">
      <c r="C3218" s="151"/>
      <c r="I3218"/>
      <c r="P3218"/>
    </row>
    <row r="3219" spans="3:16" x14ac:dyDescent="0.2">
      <c r="C3219" s="151"/>
      <c r="I3219"/>
      <c r="P3219"/>
    </row>
    <row r="3220" spans="3:16" x14ac:dyDescent="0.2">
      <c r="C3220" s="151"/>
      <c r="I3220"/>
      <c r="P3220"/>
    </row>
    <row r="3221" spans="3:16" x14ac:dyDescent="0.2">
      <c r="C3221" s="151"/>
      <c r="I3221"/>
      <c r="P3221"/>
    </row>
    <row r="3222" spans="3:16" x14ac:dyDescent="0.2">
      <c r="C3222" s="151"/>
      <c r="I3222"/>
      <c r="P3222"/>
    </row>
    <row r="3223" spans="3:16" x14ac:dyDescent="0.2">
      <c r="C3223" s="151"/>
      <c r="I3223"/>
      <c r="P3223"/>
    </row>
    <row r="3224" spans="3:16" x14ac:dyDescent="0.2">
      <c r="C3224" s="151"/>
      <c r="I3224"/>
      <c r="P3224"/>
    </row>
    <row r="3225" spans="3:16" x14ac:dyDescent="0.2">
      <c r="C3225" s="151"/>
      <c r="I3225"/>
      <c r="P3225"/>
    </row>
    <row r="3226" spans="3:16" x14ac:dyDescent="0.2">
      <c r="C3226" s="151"/>
      <c r="I3226"/>
      <c r="P3226"/>
    </row>
    <row r="3227" spans="3:16" x14ac:dyDescent="0.2">
      <c r="C3227" s="151"/>
      <c r="I3227"/>
      <c r="P3227"/>
    </row>
    <row r="3228" spans="3:16" x14ac:dyDescent="0.2">
      <c r="C3228" s="151"/>
      <c r="I3228"/>
      <c r="P3228"/>
    </row>
    <row r="3229" spans="3:16" x14ac:dyDescent="0.2">
      <c r="C3229" s="151"/>
      <c r="I3229"/>
      <c r="P3229"/>
    </row>
    <row r="3230" spans="3:16" x14ac:dyDescent="0.2">
      <c r="C3230" s="151"/>
      <c r="I3230"/>
      <c r="P3230"/>
    </row>
    <row r="3231" spans="3:16" x14ac:dyDescent="0.2">
      <c r="C3231" s="151"/>
      <c r="I3231"/>
      <c r="P3231"/>
    </row>
    <row r="3232" spans="3:16" x14ac:dyDescent="0.2">
      <c r="C3232" s="151"/>
      <c r="I3232"/>
      <c r="P3232"/>
    </row>
    <row r="3233" spans="3:16" x14ac:dyDescent="0.2">
      <c r="C3233" s="151"/>
      <c r="I3233"/>
      <c r="P3233"/>
    </row>
    <row r="3234" spans="3:16" x14ac:dyDescent="0.2">
      <c r="C3234" s="151"/>
      <c r="I3234"/>
      <c r="P3234"/>
    </row>
    <row r="3235" spans="3:16" x14ac:dyDescent="0.2">
      <c r="C3235" s="151"/>
      <c r="I3235"/>
      <c r="P3235"/>
    </row>
    <row r="3236" spans="3:16" x14ac:dyDescent="0.2">
      <c r="C3236" s="151"/>
      <c r="I3236"/>
      <c r="P3236"/>
    </row>
    <row r="3237" spans="3:16" x14ac:dyDescent="0.2">
      <c r="C3237" s="151"/>
      <c r="I3237"/>
      <c r="P3237"/>
    </row>
    <row r="3238" spans="3:16" x14ac:dyDescent="0.2">
      <c r="C3238" s="151"/>
      <c r="I3238"/>
      <c r="P3238"/>
    </row>
    <row r="3239" spans="3:16" x14ac:dyDescent="0.2">
      <c r="C3239" s="151"/>
      <c r="I3239"/>
      <c r="P3239"/>
    </row>
    <row r="3240" spans="3:16" x14ac:dyDescent="0.2">
      <c r="C3240" s="151"/>
      <c r="I3240"/>
      <c r="P3240"/>
    </row>
    <row r="3241" spans="3:16" x14ac:dyDescent="0.2">
      <c r="C3241" s="151"/>
      <c r="I3241"/>
      <c r="P3241"/>
    </row>
    <row r="3242" spans="3:16" x14ac:dyDescent="0.2">
      <c r="C3242" s="151"/>
      <c r="I3242"/>
      <c r="P3242"/>
    </row>
    <row r="3243" spans="3:16" x14ac:dyDescent="0.2">
      <c r="C3243" s="151"/>
      <c r="I3243"/>
      <c r="P3243"/>
    </row>
    <row r="3244" spans="3:16" x14ac:dyDescent="0.2">
      <c r="C3244" s="151"/>
      <c r="I3244"/>
      <c r="P3244"/>
    </row>
    <row r="3245" spans="3:16" x14ac:dyDescent="0.2">
      <c r="C3245" s="151"/>
      <c r="I3245"/>
      <c r="P3245"/>
    </row>
    <row r="3246" spans="3:16" x14ac:dyDescent="0.2">
      <c r="C3246" s="151"/>
      <c r="I3246"/>
      <c r="P3246"/>
    </row>
    <row r="3247" spans="3:16" x14ac:dyDescent="0.2">
      <c r="C3247" s="151"/>
      <c r="I3247"/>
      <c r="P3247"/>
    </row>
    <row r="3248" spans="3:16" x14ac:dyDescent="0.2">
      <c r="C3248" s="151"/>
      <c r="I3248"/>
      <c r="P3248"/>
    </row>
    <row r="3249" spans="3:16" x14ac:dyDescent="0.2">
      <c r="C3249" s="151"/>
      <c r="I3249"/>
      <c r="P3249"/>
    </row>
    <row r="3250" spans="3:16" x14ac:dyDescent="0.2">
      <c r="C3250" s="151"/>
      <c r="I3250"/>
      <c r="P3250"/>
    </row>
    <row r="3251" spans="3:16" x14ac:dyDescent="0.2">
      <c r="C3251" s="151"/>
      <c r="I3251"/>
      <c r="P3251"/>
    </row>
    <row r="3252" spans="3:16" x14ac:dyDescent="0.2">
      <c r="C3252" s="151"/>
      <c r="I3252"/>
      <c r="P3252"/>
    </row>
    <row r="3253" spans="3:16" x14ac:dyDescent="0.2">
      <c r="C3253" s="151"/>
      <c r="I3253"/>
      <c r="P3253"/>
    </row>
    <row r="3254" spans="3:16" x14ac:dyDescent="0.2">
      <c r="C3254" s="151"/>
      <c r="I3254"/>
      <c r="P3254"/>
    </row>
    <row r="3255" spans="3:16" x14ac:dyDescent="0.2">
      <c r="C3255" s="151"/>
      <c r="I3255"/>
      <c r="P3255"/>
    </row>
    <row r="3256" spans="3:16" x14ac:dyDescent="0.2">
      <c r="C3256" s="151"/>
      <c r="I3256"/>
      <c r="P3256"/>
    </row>
    <row r="3257" spans="3:16" x14ac:dyDescent="0.2">
      <c r="C3257" s="151"/>
      <c r="I3257"/>
      <c r="P3257"/>
    </row>
    <row r="3258" spans="3:16" x14ac:dyDescent="0.2">
      <c r="C3258" s="151"/>
      <c r="I3258"/>
      <c r="P3258"/>
    </row>
    <row r="3259" spans="3:16" x14ac:dyDescent="0.2">
      <c r="C3259" s="151"/>
      <c r="I3259"/>
      <c r="P3259"/>
    </row>
    <row r="3260" spans="3:16" x14ac:dyDescent="0.2">
      <c r="C3260" s="151"/>
      <c r="I3260"/>
      <c r="P3260"/>
    </row>
    <row r="3261" spans="3:16" x14ac:dyDescent="0.2">
      <c r="C3261" s="151"/>
      <c r="I3261"/>
      <c r="P3261"/>
    </row>
    <row r="3262" spans="3:16" x14ac:dyDescent="0.2">
      <c r="C3262" s="151"/>
      <c r="I3262"/>
      <c r="P3262"/>
    </row>
    <row r="3263" spans="3:16" x14ac:dyDescent="0.2">
      <c r="C3263" s="151"/>
      <c r="I3263"/>
      <c r="P3263"/>
    </row>
    <row r="3264" spans="3:16" x14ac:dyDescent="0.2">
      <c r="C3264" s="151"/>
      <c r="I3264"/>
      <c r="P3264"/>
    </row>
    <row r="3265" spans="3:16" x14ac:dyDescent="0.2">
      <c r="C3265" s="151"/>
      <c r="I3265"/>
      <c r="P3265"/>
    </row>
    <row r="3266" spans="3:16" x14ac:dyDescent="0.2">
      <c r="C3266" s="151"/>
      <c r="I3266"/>
      <c r="P3266"/>
    </row>
    <row r="3267" spans="3:16" x14ac:dyDescent="0.2">
      <c r="C3267" s="151"/>
      <c r="I3267"/>
      <c r="P3267"/>
    </row>
    <row r="3268" spans="3:16" x14ac:dyDescent="0.2">
      <c r="C3268" s="151"/>
      <c r="I3268"/>
      <c r="P3268"/>
    </row>
    <row r="3269" spans="3:16" x14ac:dyDescent="0.2">
      <c r="C3269" s="151"/>
      <c r="I3269"/>
      <c r="P3269"/>
    </row>
    <row r="3270" spans="3:16" x14ac:dyDescent="0.2">
      <c r="C3270" s="151"/>
      <c r="I3270"/>
      <c r="P3270"/>
    </row>
    <row r="3271" spans="3:16" x14ac:dyDescent="0.2">
      <c r="C3271" s="151"/>
      <c r="I3271"/>
      <c r="P3271"/>
    </row>
    <row r="3272" spans="3:16" x14ac:dyDescent="0.2">
      <c r="C3272" s="151"/>
      <c r="I3272"/>
      <c r="P3272"/>
    </row>
    <row r="3273" spans="3:16" x14ac:dyDescent="0.2">
      <c r="C3273" s="151"/>
      <c r="I3273"/>
      <c r="P3273"/>
    </row>
    <row r="3274" spans="3:16" x14ac:dyDescent="0.2">
      <c r="C3274" s="151"/>
      <c r="I3274"/>
      <c r="P3274"/>
    </row>
    <row r="3275" spans="3:16" x14ac:dyDescent="0.2">
      <c r="C3275" s="151"/>
      <c r="I3275"/>
      <c r="P3275"/>
    </row>
    <row r="3276" spans="3:16" x14ac:dyDescent="0.2">
      <c r="C3276" s="151"/>
      <c r="I3276"/>
      <c r="P3276"/>
    </row>
    <row r="3277" spans="3:16" x14ac:dyDescent="0.2">
      <c r="C3277" s="151"/>
      <c r="I3277"/>
      <c r="P3277"/>
    </row>
    <row r="3278" spans="3:16" x14ac:dyDescent="0.2">
      <c r="C3278" s="151"/>
      <c r="I3278"/>
      <c r="P3278"/>
    </row>
    <row r="3279" spans="3:16" x14ac:dyDescent="0.2">
      <c r="C3279" s="151"/>
      <c r="I3279"/>
      <c r="P3279"/>
    </row>
    <row r="3280" spans="3:16" x14ac:dyDescent="0.2">
      <c r="C3280" s="151"/>
      <c r="I3280"/>
      <c r="P3280"/>
    </row>
    <row r="3281" spans="3:16" x14ac:dyDescent="0.2">
      <c r="C3281" s="151"/>
      <c r="I3281"/>
      <c r="P3281"/>
    </row>
    <row r="3282" spans="3:16" x14ac:dyDescent="0.2">
      <c r="C3282" s="151"/>
      <c r="I3282"/>
      <c r="P3282"/>
    </row>
    <row r="3283" spans="3:16" x14ac:dyDescent="0.2">
      <c r="C3283" s="151"/>
      <c r="I3283"/>
      <c r="P3283"/>
    </row>
    <row r="3284" spans="3:16" x14ac:dyDescent="0.2">
      <c r="C3284" s="151"/>
      <c r="I3284"/>
      <c r="P3284"/>
    </row>
    <row r="3285" spans="3:16" x14ac:dyDescent="0.2">
      <c r="C3285" s="151"/>
      <c r="I3285"/>
      <c r="P3285"/>
    </row>
    <row r="3286" spans="3:16" x14ac:dyDescent="0.2">
      <c r="C3286" s="151"/>
      <c r="I3286"/>
      <c r="P3286"/>
    </row>
    <row r="3287" spans="3:16" x14ac:dyDescent="0.2">
      <c r="C3287" s="151"/>
      <c r="I3287"/>
      <c r="P3287"/>
    </row>
    <row r="3288" spans="3:16" x14ac:dyDescent="0.2">
      <c r="C3288" s="151"/>
      <c r="I3288"/>
      <c r="P3288"/>
    </row>
    <row r="3289" spans="3:16" x14ac:dyDescent="0.2">
      <c r="C3289" s="151"/>
      <c r="I3289"/>
      <c r="P3289"/>
    </row>
    <row r="3290" spans="3:16" x14ac:dyDescent="0.2">
      <c r="C3290" s="151"/>
      <c r="I3290"/>
      <c r="P3290"/>
    </row>
    <row r="3291" spans="3:16" x14ac:dyDescent="0.2">
      <c r="C3291" s="151"/>
      <c r="I3291"/>
      <c r="P3291"/>
    </row>
    <row r="3292" spans="3:16" x14ac:dyDescent="0.2">
      <c r="C3292" s="151"/>
      <c r="I3292"/>
      <c r="P3292"/>
    </row>
    <row r="3293" spans="3:16" x14ac:dyDescent="0.2">
      <c r="C3293" s="151"/>
      <c r="I3293"/>
      <c r="P3293"/>
    </row>
    <row r="3294" spans="3:16" x14ac:dyDescent="0.2">
      <c r="C3294" s="151"/>
      <c r="I3294"/>
      <c r="P3294"/>
    </row>
    <row r="3295" spans="3:16" x14ac:dyDescent="0.2">
      <c r="C3295" s="151"/>
      <c r="I3295"/>
      <c r="P3295"/>
    </row>
    <row r="3296" spans="3:16" x14ac:dyDescent="0.2">
      <c r="C3296" s="151"/>
      <c r="I3296"/>
      <c r="P3296"/>
    </row>
    <row r="3297" spans="3:16" x14ac:dyDescent="0.2">
      <c r="C3297" s="151"/>
      <c r="I3297"/>
      <c r="P3297"/>
    </row>
    <row r="3298" spans="3:16" x14ac:dyDescent="0.2">
      <c r="C3298" s="151"/>
      <c r="I3298"/>
      <c r="P3298"/>
    </row>
    <row r="3299" spans="3:16" x14ac:dyDescent="0.2">
      <c r="C3299" s="151"/>
      <c r="I3299"/>
      <c r="P3299"/>
    </row>
    <row r="3300" spans="3:16" x14ac:dyDescent="0.2">
      <c r="C3300" s="151"/>
      <c r="I3300"/>
      <c r="P3300"/>
    </row>
    <row r="3301" spans="3:16" x14ac:dyDescent="0.2">
      <c r="C3301" s="151"/>
      <c r="I3301"/>
      <c r="P3301"/>
    </row>
    <row r="3302" spans="3:16" x14ac:dyDescent="0.2">
      <c r="C3302" s="151"/>
      <c r="I3302"/>
      <c r="P3302"/>
    </row>
    <row r="3303" spans="3:16" x14ac:dyDescent="0.2">
      <c r="C3303" s="151"/>
      <c r="I3303"/>
      <c r="P3303"/>
    </row>
    <row r="3304" spans="3:16" x14ac:dyDescent="0.2">
      <c r="C3304" s="151"/>
      <c r="I3304"/>
      <c r="P3304"/>
    </row>
    <row r="3305" spans="3:16" x14ac:dyDescent="0.2">
      <c r="C3305" s="151"/>
      <c r="I3305"/>
      <c r="P3305"/>
    </row>
    <row r="3306" spans="3:16" x14ac:dyDescent="0.2">
      <c r="C3306" s="151"/>
      <c r="I3306"/>
      <c r="P3306"/>
    </row>
    <row r="3307" spans="3:16" x14ac:dyDescent="0.2">
      <c r="C3307" s="151"/>
      <c r="I3307"/>
      <c r="P3307"/>
    </row>
    <row r="3308" spans="3:16" x14ac:dyDescent="0.2">
      <c r="C3308" s="151"/>
      <c r="I3308"/>
      <c r="P3308"/>
    </row>
    <row r="3309" spans="3:16" x14ac:dyDescent="0.2">
      <c r="C3309" s="151"/>
      <c r="I3309"/>
      <c r="P3309"/>
    </row>
    <row r="3310" spans="3:16" x14ac:dyDescent="0.2">
      <c r="C3310" s="151"/>
      <c r="I3310"/>
      <c r="P3310"/>
    </row>
    <row r="3311" spans="3:16" x14ac:dyDescent="0.2">
      <c r="C3311" s="151"/>
      <c r="I3311"/>
      <c r="P3311"/>
    </row>
    <row r="3312" spans="3:16" x14ac:dyDescent="0.2">
      <c r="C3312" s="151"/>
      <c r="I3312"/>
      <c r="P3312"/>
    </row>
    <row r="3313" spans="3:16" x14ac:dyDescent="0.2">
      <c r="C3313" s="151"/>
      <c r="I3313"/>
      <c r="P3313"/>
    </row>
    <row r="3314" spans="3:16" x14ac:dyDescent="0.2">
      <c r="C3314" s="151"/>
      <c r="I3314"/>
      <c r="P3314"/>
    </row>
    <row r="3315" spans="3:16" x14ac:dyDescent="0.2">
      <c r="C3315" s="151"/>
      <c r="I3315"/>
      <c r="P3315"/>
    </row>
    <row r="3316" spans="3:16" x14ac:dyDescent="0.2">
      <c r="C3316" s="151"/>
      <c r="I3316"/>
      <c r="P3316"/>
    </row>
    <row r="3317" spans="3:16" x14ac:dyDescent="0.2">
      <c r="C3317" s="151"/>
      <c r="I3317"/>
      <c r="P3317"/>
    </row>
    <row r="3318" spans="3:16" x14ac:dyDescent="0.2">
      <c r="C3318" s="151"/>
      <c r="I3318"/>
      <c r="P3318"/>
    </row>
    <row r="3319" spans="3:16" x14ac:dyDescent="0.2">
      <c r="C3319" s="151"/>
      <c r="I3319"/>
      <c r="P3319"/>
    </row>
    <row r="3320" spans="3:16" x14ac:dyDescent="0.2">
      <c r="C3320" s="151"/>
      <c r="I3320"/>
      <c r="P3320"/>
    </row>
    <row r="3321" spans="3:16" x14ac:dyDescent="0.2">
      <c r="C3321" s="151"/>
      <c r="I3321"/>
      <c r="P3321"/>
    </row>
    <row r="3322" spans="3:16" x14ac:dyDescent="0.2">
      <c r="C3322" s="151"/>
      <c r="I3322"/>
      <c r="P3322"/>
    </row>
    <row r="3323" spans="3:16" x14ac:dyDescent="0.2">
      <c r="C3323" s="151"/>
      <c r="I3323"/>
      <c r="P3323"/>
    </row>
    <row r="3324" spans="3:16" x14ac:dyDescent="0.2">
      <c r="C3324" s="151"/>
      <c r="I3324"/>
      <c r="P3324"/>
    </row>
    <row r="3325" spans="3:16" x14ac:dyDescent="0.2">
      <c r="C3325" s="151"/>
      <c r="I3325"/>
      <c r="P3325"/>
    </row>
    <row r="3326" spans="3:16" x14ac:dyDescent="0.2">
      <c r="C3326" s="151"/>
      <c r="I3326"/>
      <c r="P3326"/>
    </row>
    <row r="3327" spans="3:16" x14ac:dyDescent="0.2">
      <c r="C3327" s="151"/>
      <c r="I3327"/>
      <c r="P3327"/>
    </row>
    <row r="3328" spans="3:16" x14ac:dyDescent="0.2">
      <c r="C3328" s="151"/>
      <c r="I3328"/>
      <c r="P3328"/>
    </row>
    <row r="3329" spans="3:16" x14ac:dyDescent="0.2">
      <c r="C3329" s="151"/>
      <c r="I3329"/>
      <c r="P3329"/>
    </row>
    <row r="3330" spans="3:16" x14ac:dyDescent="0.2">
      <c r="C3330" s="151"/>
      <c r="I3330"/>
      <c r="P3330"/>
    </row>
    <row r="3331" spans="3:16" x14ac:dyDescent="0.2">
      <c r="C3331" s="151"/>
      <c r="I3331"/>
      <c r="P3331"/>
    </row>
    <row r="3332" spans="3:16" x14ac:dyDescent="0.2">
      <c r="C3332" s="151"/>
      <c r="I3332"/>
      <c r="P3332"/>
    </row>
    <row r="3333" spans="3:16" x14ac:dyDescent="0.2">
      <c r="C3333" s="151"/>
      <c r="I3333"/>
      <c r="P3333"/>
    </row>
    <row r="3334" spans="3:16" x14ac:dyDescent="0.2">
      <c r="C3334" s="151"/>
      <c r="I3334"/>
      <c r="P3334"/>
    </row>
    <row r="3335" spans="3:16" x14ac:dyDescent="0.2">
      <c r="C3335" s="151"/>
      <c r="I3335"/>
      <c r="P3335"/>
    </row>
    <row r="3336" spans="3:16" x14ac:dyDescent="0.2">
      <c r="C3336" s="151"/>
      <c r="I3336"/>
      <c r="P3336"/>
    </row>
    <row r="3337" spans="3:16" x14ac:dyDescent="0.2">
      <c r="C3337" s="151"/>
      <c r="I3337"/>
      <c r="P3337"/>
    </row>
    <row r="3338" spans="3:16" x14ac:dyDescent="0.2">
      <c r="C3338" s="151"/>
      <c r="I3338"/>
      <c r="P3338"/>
    </row>
    <row r="3339" spans="3:16" x14ac:dyDescent="0.2">
      <c r="C3339" s="151"/>
      <c r="I3339"/>
      <c r="P3339"/>
    </row>
    <row r="3340" spans="3:16" x14ac:dyDescent="0.2">
      <c r="C3340" s="151"/>
      <c r="I3340"/>
      <c r="P3340"/>
    </row>
    <row r="3341" spans="3:16" x14ac:dyDescent="0.2">
      <c r="C3341" s="151"/>
      <c r="I3341"/>
      <c r="P3341"/>
    </row>
    <row r="3342" spans="3:16" x14ac:dyDescent="0.2">
      <c r="C3342" s="151"/>
      <c r="I3342"/>
      <c r="P3342"/>
    </row>
    <row r="3343" spans="3:16" x14ac:dyDescent="0.2">
      <c r="C3343" s="151"/>
      <c r="I3343"/>
      <c r="P3343"/>
    </row>
    <row r="3344" spans="3:16" x14ac:dyDescent="0.2">
      <c r="C3344" s="151"/>
      <c r="I3344"/>
      <c r="P3344"/>
    </row>
    <row r="3345" spans="3:16" x14ac:dyDescent="0.2">
      <c r="C3345" s="151"/>
      <c r="I3345"/>
      <c r="P3345"/>
    </row>
    <row r="3346" spans="3:16" x14ac:dyDescent="0.2">
      <c r="C3346" s="151"/>
      <c r="I3346"/>
      <c r="P3346"/>
    </row>
    <row r="3347" spans="3:16" x14ac:dyDescent="0.2">
      <c r="C3347" s="151"/>
      <c r="I3347"/>
      <c r="P3347"/>
    </row>
    <row r="3348" spans="3:16" x14ac:dyDescent="0.2">
      <c r="C3348" s="151"/>
      <c r="I3348"/>
      <c r="P3348"/>
    </row>
    <row r="3349" spans="3:16" x14ac:dyDescent="0.2">
      <c r="C3349" s="151"/>
      <c r="I3349"/>
      <c r="P3349"/>
    </row>
    <row r="3350" spans="3:16" x14ac:dyDescent="0.2">
      <c r="C3350" s="151"/>
      <c r="I3350"/>
      <c r="P3350"/>
    </row>
    <row r="3351" spans="3:16" x14ac:dyDescent="0.2">
      <c r="C3351" s="151"/>
      <c r="I3351"/>
      <c r="P3351"/>
    </row>
    <row r="3352" spans="3:16" x14ac:dyDescent="0.2">
      <c r="C3352" s="151"/>
      <c r="I3352"/>
      <c r="P3352"/>
    </row>
    <row r="3353" spans="3:16" x14ac:dyDescent="0.2">
      <c r="C3353" s="151"/>
      <c r="I3353"/>
      <c r="P3353"/>
    </row>
    <row r="3354" spans="3:16" x14ac:dyDescent="0.2">
      <c r="C3354" s="151"/>
      <c r="I3354"/>
      <c r="P3354"/>
    </row>
    <row r="3355" spans="3:16" x14ac:dyDescent="0.2">
      <c r="C3355" s="151"/>
      <c r="I3355"/>
      <c r="P3355"/>
    </row>
    <row r="3356" spans="3:16" x14ac:dyDescent="0.2">
      <c r="C3356" s="151"/>
      <c r="I3356"/>
      <c r="P3356"/>
    </row>
    <row r="3357" spans="3:16" x14ac:dyDescent="0.2">
      <c r="C3357" s="151"/>
      <c r="I3357"/>
      <c r="P3357"/>
    </row>
    <row r="3358" spans="3:16" x14ac:dyDescent="0.2">
      <c r="C3358" s="151"/>
      <c r="I3358"/>
      <c r="P3358"/>
    </row>
    <row r="3359" spans="3:16" x14ac:dyDescent="0.2">
      <c r="C3359" s="151"/>
      <c r="I3359"/>
      <c r="P3359"/>
    </row>
    <row r="3360" spans="3:16" x14ac:dyDescent="0.2">
      <c r="C3360" s="151"/>
      <c r="I3360"/>
      <c r="P3360"/>
    </row>
    <row r="3361" spans="3:16" x14ac:dyDescent="0.2">
      <c r="C3361" s="151"/>
      <c r="I3361"/>
      <c r="P3361"/>
    </row>
    <row r="3362" spans="3:16" x14ac:dyDescent="0.2">
      <c r="C3362" s="151"/>
      <c r="I3362"/>
      <c r="P3362"/>
    </row>
    <row r="3363" spans="3:16" x14ac:dyDescent="0.2">
      <c r="C3363" s="151"/>
      <c r="I3363"/>
      <c r="P3363"/>
    </row>
    <row r="3364" spans="3:16" x14ac:dyDescent="0.2">
      <c r="C3364" s="151"/>
      <c r="I3364"/>
      <c r="P3364"/>
    </row>
    <row r="3365" spans="3:16" x14ac:dyDescent="0.2">
      <c r="C3365" s="151"/>
      <c r="I3365"/>
      <c r="P3365"/>
    </row>
    <row r="3366" spans="3:16" x14ac:dyDescent="0.2">
      <c r="C3366" s="151"/>
      <c r="I3366"/>
      <c r="P3366"/>
    </row>
    <row r="3367" spans="3:16" x14ac:dyDescent="0.2">
      <c r="C3367" s="151"/>
      <c r="I3367"/>
      <c r="P3367"/>
    </row>
    <row r="3368" spans="3:16" x14ac:dyDescent="0.2">
      <c r="C3368" s="151"/>
      <c r="I3368"/>
      <c r="P3368"/>
    </row>
    <row r="3369" spans="3:16" x14ac:dyDescent="0.2">
      <c r="C3369" s="151"/>
      <c r="I3369"/>
      <c r="P3369"/>
    </row>
    <row r="3370" spans="3:16" x14ac:dyDescent="0.2">
      <c r="C3370" s="151"/>
      <c r="I3370"/>
      <c r="P3370"/>
    </row>
    <row r="3371" spans="3:16" x14ac:dyDescent="0.2">
      <c r="C3371" s="151"/>
      <c r="I3371"/>
      <c r="P3371"/>
    </row>
    <row r="3372" spans="3:16" x14ac:dyDescent="0.2">
      <c r="C3372" s="151"/>
      <c r="I3372"/>
      <c r="P3372"/>
    </row>
    <row r="3373" spans="3:16" x14ac:dyDescent="0.2">
      <c r="C3373" s="151"/>
      <c r="I3373"/>
      <c r="P3373"/>
    </row>
    <row r="3374" spans="3:16" x14ac:dyDescent="0.2">
      <c r="C3374" s="151"/>
      <c r="I3374"/>
      <c r="P3374"/>
    </row>
    <row r="3375" spans="3:16" x14ac:dyDescent="0.2">
      <c r="C3375" s="151"/>
      <c r="I3375"/>
      <c r="P3375"/>
    </row>
    <row r="3376" spans="3:16" x14ac:dyDescent="0.2">
      <c r="C3376" s="151"/>
      <c r="I3376"/>
      <c r="P3376"/>
    </row>
    <row r="3377" spans="3:16" x14ac:dyDescent="0.2">
      <c r="C3377" s="151"/>
      <c r="I3377"/>
      <c r="P3377"/>
    </row>
    <row r="3378" spans="3:16" x14ac:dyDescent="0.2">
      <c r="C3378" s="151"/>
      <c r="I3378"/>
      <c r="P3378"/>
    </row>
    <row r="3379" spans="3:16" x14ac:dyDescent="0.2">
      <c r="C3379" s="151"/>
      <c r="I3379"/>
      <c r="P3379"/>
    </row>
    <row r="3380" spans="3:16" x14ac:dyDescent="0.2">
      <c r="C3380" s="151"/>
      <c r="I3380"/>
      <c r="P3380"/>
    </row>
    <row r="3381" spans="3:16" x14ac:dyDescent="0.2">
      <c r="C3381" s="151"/>
      <c r="I3381"/>
      <c r="P3381"/>
    </row>
    <row r="3382" spans="3:16" x14ac:dyDescent="0.2">
      <c r="C3382" s="151"/>
      <c r="I3382"/>
      <c r="P3382"/>
    </row>
    <row r="3383" spans="3:16" x14ac:dyDescent="0.2">
      <c r="C3383" s="151"/>
      <c r="I3383"/>
      <c r="P3383"/>
    </row>
    <row r="3384" spans="3:16" x14ac:dyDescent="0.2">
      <c r="C3384" s="151"/>
      <c r="I3384"/>
      <c r="P3384"/>
    </row>
    <row r="3385" spans="3:16" x14ac:dyDescent="0.2">
      <c r="C3385" s="151"/>
      <c r="I3385"/>
      <c r="P3385"/>
    </row>
    <row r="3386" spans="3:16" x14ac:dyDescent="0.2">
      <c r="C3386" s="151"/>
      <c r="I3386"/>
      <c r="P3386"/>
    </row>
    <row r="3387" spans="3:16" x14ac:dyDescent="0.2">
      <c r="C3387" s="151"/>
      <c r="I3387"/>
      <c r="P3387"/>
    </row>
    <row r="3388" spans="3:16" x14ac:dyDescent="0.2">
      <c r="C3388" s="151"/>
      <c r="I3388"/>
      <c r="P3388"/>
    </row>
    <row r="3389" spans="3:16" x14ac:dyDescent="0.2">
      <c r="C3389" s="151"/>
      <c r="I3389"/>
      <c r="P3389"/>
    </row>
    <row r="3390" spans="3:16" x14ac:dyDescent="0.2">
      <c r="C3390" s="151"/>
      <c r="I3390"/>
      <c r="P3390"/>
    </row>
    <row r="3391" spans="3:16" x14ac:dyDescent="0.2">
      <c r="C3391" s="151"/>
      <c r="I3391"/>
      <c r="P3391"/>
    </row>
    <row r="3392" spans="3:16" x14ac:dyDescent="0.2">
      <c r="C3392" s="151"/>
      <c r="I3392"/>
      <c r="P3392"/>
    </row>
    <row r="3393" spans="3:16" x14ac:dyDescent="0.2">
      <c r="C3393" s="151"/>
      <c r="I3393"/>
      <c r="P3393"/>
    </row>
    <row r="3394" spans="3:16" x14ac:dyDescent="0.2">
      <c r="C3394" s="151"/>
      <c r="I3394"/>
      <c r="P3394"/>
    </row>
    <row r="3395" spans="3:16" x14ac:dyDescent="0.2">
      <c r="C3395" s="151"/>
      <c r="I3395"/>
      <c r="P3395"/>
    </row>
    <row r="3396" spans="3:16" x14ac:dyDescent="0.2">
      <c r="C3396" s="151"/>
      <c r="I3396"/>
      <c r="P3396"/>
    </row>
    <row r="3397" spans="3:16" x14ac:dyDescent="0.2">
      <c r="C3397" s="151"/>
      <c r="I3397"/>
      <c r="P3397"/>
    </row>
    <row r="3398" spans="3:16" x14ac:dyDescent="0.2">
      <c r="C3398" s="151"/>
      <c r="I3398"/>
      <c r="P3398"/>
    </row>
    <row r="3399" spans="3:16" x14ac:dyDescent="0.2">
      <c r="C3399" s="151"/>
      <c r="I3399"/>
      <c r="P3399"/>
    </row>
    <row r="3400" spans="3:16" x14ac:dyDescent="0.2">
      <c r="C3400" s="151"/>
      <c r="I3400"/>
      <c r="P3400"/>
    </row>
    <row r="3401" spans="3:16" x14ac:dyDescent="0.2">
      <c r="C3401" s="151"/>
      <c r="I3401"/>
      <c r="P3401"/>
    </row>
    <row r="3402" spans="3:16" x14ac:dyDescent="0.2">
      <c r="C3402" s="151"/>
      <c r="I3402"/>
      <c r="P3402"/>
    </row>
    <row r="3403" spans="3:16" x14ac:dyDescent="0.2">
      <c r="C3403" s="151"/>
      <c r="I3403"/>
      <c r="P3403"/>
    </row>
    <row r="3404" spans="3:16" x14ac:dyDescent="0.2">
      <c r="C3404" s="151"/>
      <c r="I3404"/>
      <c r="P3404"/>
    </row>
    <row r="3405" spans="3:16" x14ac:dyDescent="0.2">
      <c r="C3405" s="151"/>
      <c r="I3405"/>
      <c r="P3405"/>
    </row>
    <row r="3406" spans="3:16" x14ac:dyDescent="0.2">
      <c r="C3406" s="151"/>
      <c r="I3406"/>
      <c r="P3406"/>
    </row>
    <row r="3407" spans="3:16" x14ac:dyDescent="0.2">
      <c r="C3407" s="151"/>
      <c r="I3407"/>
      <c r="P3407"/>
    </row>
    <row r="3408" spans="3:16" x14ac:dyDescent="0.2">
      <c r="C3408" s="151"/>
      <c r="I3408"/>
      <c r="P3408"/>
    </row>
    <row r="3409" spans="3:16" x14ac:dyDescent="0.2">
      <c r="C3409" s="151"/>
      <c r="I3409"/>
      <c r="P3409"/>
    </row>
    <row r="3410" spans="3:16" x14ac:dyDescent="0.2">
      <c r="C3410" s="151"/>
      <c r="I3410"/>
      <c r="P3410"/>
    </row>
    <row r="3411" spans="3:16" x14ac:dyDescent="0.2">
      <c r="C3411" s="151"/>
      <c r="I3411"/>
      <c r="P3411"/>
    </row>
    <row r="3412" spans="3:16" x14ac:dyDescent="0.2">
      <c r="C3412" s="151"/>
      <c r="I3412"/>
      <c r="P3412"/>
    </row>
    <row r="3413" spans="3:16" x14ac:dyDescent="0.2">
      <c r="C3413" s="151"/>
      <c r="I3413"/>
      <c r="P3413"/>
    </row>
    <row r="3414" spans="3:16" x14ac:dyDescent="0.2">
      <c r="C3414" s="151"/>
      <c r="I3414"/>
      <c r="P3414"/>
    </row>
    <row r="3415" spans="3:16" x14ac:dyDescent="0.2">
      <c r="C3415" s="151"/>
      <c r="I3415"/>
      <c r="P3415"/>
    </row>
    <row r="3416" spans="3:16" x14ac:dyDescent="0.2">
      <c r="C3416" s="151"/>
      <c r="I3416"/>
      <c r="P3416"/>
    </row>
    <row r="3417" spans="3:16" x14ac:dyDescent="0.2">
      <c r="C3417" s="151"/>
      <c r="I3417"/>
      <c r="P3417"/>
    </row>
    <row r="3418" spans="3:16" x14ac:dyDescent="0.2">
      <c r="C3418" s="151"/>
      <c r="I3418"/>
      <c r="P3418"/>
    </row>
    <row r="3419" spans="3:16" x14ac:dyDescent="0.2">
      <c r="C3419" s="151"/>
      <c r="I3419"/>
      <c r="P3419"/>
    </row>
    <row r="3420" spans="3:16" x14ac:dyDescent="0.2">
      <c r="C3420" s="151"/>
      <c r="I3420"/>
      <c r="P3420"/>
    </row>
    <row r="3421" spans="3:16" x14ac:dyDescent="0.2">
      <c r="C3421" s="151"/>
      <c r="I3421"/>
      <c r="P3421"/>
    </row>
    <row r="3422" spans="3:16" x14ac:dyDescent="0.2">
      <c r="C3422" s="151"/>
      <c r="I3422"/>
      <c r="P3422"/>
    </row>
    <row r="3423" spans="3:16" x14ac:dyDescent="0.2">
      <c r="C3423" s="151"/>
      <c r="I3423"/>
      <c r="P3423"/>
    </row>
    <row r="3424" spans="3:16" x14ac:dyDescent="0.2">
      <c r="C3424" s="151"/>
      <c r="I3424"/>
      <c r="P3424"/>
    </row>
    <row r="3425" spans="3:16" x14ac:dyDescent="0.2">
      <c r="C3425" s="151"/>
      <c r="I3425"/>
      <c r="P3425"/>
    </row>
    <row r="3426" spans="3:16" x14ac:dyDescent="0.2">
      <c r="C3426" s="151"/>
      <c r="I3426"/>
      <c r="P3426"/>
    </row>
    <row r="3427" spans="3:16" x14ac:dyDescent="0.2">
      <c r="C3427" s="151"/>
      <c r="I3427"/>
      <c r="P3427"/>
    </row>
    <row r="3428" spans="3:16" x14ac:dyDescent="0.2">
      <c r="C3428" s="151"/>
      <c r="I3428"/>
      <c r="P3428"/>
    </row>
    <row r="3429" spans="3:16" x14ac:dyDescent="0.2">
      <c r="C3429" s="151"/>
      <c r="I3429"/>
      <c r="P3429"/>
    </row>
    <row r="3430" spans="3:16" x14ac:dyDescent="0.2">
      <c r="C3430" s="151"/>
      <c r="I3430"/>
      <c r="P3430"/>
    </row>
    <row r="3431" spans="3:16" x14ac:dyDescent="0.2">
      <c r="C3431" s="151"/>
      <c r="I3431"/>
      <c r="P3431"/>
    </row>
    <row r="3432" spans="3:16" x14ac:dyDescent="0.2">
      <c r="C3432" s="151"/>
      <c r="I3432"/>
      <c r="P3432"/>
    </row>
    <row r="3433" spans="3:16" x14ac:dyDescent="0.2">
      <c r="C3433" s="151"/>
      <c r="I3433"/>
      <c r="P3433"/>
    </row>
    <row r="3434" spans="3:16" x14ac:dyDescent="0.2">
      <c r="C3434" s="151"/>
      <c r="I3434"/>
      <c r="P3434"/>
    </row>
    <row r="3435" spans="3:16" x14ac:dyDescent="0.2">
      <c r="C3435" s="151"/>
      <c r="I3435"/>
      <c r="P3435"/>
    </row>
    <row r="3436" spans="3:16" x14ac:dyDescent="0.2">
      <c r="C3436" s="151"/>
      <c r="I3436"/>
      <c r="P3436"/>
    </row>
    <row r="3437" spans="3:16" x14ac:dyDescent="0.2">
      <c r="C3437" s="151"/>
      <c r="I3437"/>
      <c r="P3437"/>
    </row>
    <row r="3438" spans="3:16" x14ac:dyDescent="0.2">
      <c r="C3438" s="151"/>
      <c r="I3438"/>
      <c r="P3438"/>
    </row>
    <row r="3439" spans="3:16" x14ac:dyDescent="0.2">
      <c r="C3439" s="151"/>
      <c r="I3439"/>
      <c r="P3439"/>
    </row>
    <row r="3440" spans="3:16" x14ac:dyDescent="0.2">
      <c r="C3440" s="151"/>
      <c r="I3440"/>
      <c r="P3440"/>
    </row>
    <row r="3441" spans="3:16" x14ac:dyDescent="0.2">
      <c r="C3441" s="151"/>
      <c r="I3441"/>
      <c r="P3441"/>
    </row>
    <row r="3442" spans="3:16" x14ac:dyDescent="0.2">
      <c r="C3442" s="151"/>
      <c r="I3442"/>
      <c r="P3442"/>
    </row>
    <row r="3443" spans="3:16" x14ac:dyDescent="0.2">
      <c r="C3443" s="151"/>
      <c r="I3443"/>
      <c r="P3443"/>
    </row>
    <row r="3444" spans="3:16" x14ac:dyDescent="0.2">
      <c r="C3444" s="151"/>
      <c r="I3444"/>
      <c r="P3444"/>
    </row>
    <row r="3445" spans="3:16" x14ac:dyDescent="0.2">
      <c r="C3445" s="151"/>
      <c r="I3445"/>
      <c r="P3445"/>
    </row>
    <row r="3446" spans="3:16" x14ac:dyDescent="0.2">
      <c r="C3446" s="151"/>
      <c r="I3446"/>
      <c r="P3446"/>
    </row>
    <row r="3447" spans="3:16" x14ac:dyDescent="0.2">
      <c r="C3447" s="151"/>
      <c r="I3447"/>
      <c r="P3447"/>
    </row>
    <row r="3448" spans="3:16" x14ac:dyDescent="0.2">
      <c r="C3448" s="151"/>
      <c r="I3448"/>
      <c r="P3448"/>
    </row>
    <row r="3449" spans="3:16" x14ac:dyDescent="0.2">
      <c r="C3449" s="151"/>
      <c r="I3449"/>
      <c r="P3449"/>
    </row>
    <row r="3450" spans="3:16" x14ac:dyDescent="0.2">
      <c r="C3450" s="151"/>
      <c r="I3450"/>
      <c r="P3450"/>
    </row>
    <row r="3451" spans="3:16" x14ac:dyDescent="0.2">
      <c r="C3451" s="151"/>
      <c r="I3451"/>
      <c r="P3451"/>
    </row>
    <row r="3452" spans="3:16" x14ac:dyDescent="0.2">
      <c r="C3452" s="151"/>
      <c r="I3452"/>
      <c r="P3452"/>
    </row>
    <row r="3453" spans="3:16" x14ac:dyDescent="0.2">
      <c r="C3453" s="151"/>
      <c r="I3453"/>
      <c r="P3453"/>
    </row>
    <row r="3454" spans="3:16" x14ac:dyDescent="0.2">
      <c r="C3454" s="151"/>
      <c r="I3454"/>
      <c r="P3454"/>
    </row>
    <row r="3455" spans="3:16" x14ac:dyDescent="0.2">
      <c r="C3455" s="151"/>
      <c r="I3455"/>
      <c r="P3455"/>
    </row>
    <row r="3456" spans="3:16" x14ac:dyDescent="0.2">
      <c r="C3456" s="151"/>
      <c r="I3456"/>
      <c r="P3456"/>
    </row>
    <row r="3457" spans="3:16" x14ac:dyDescent="0.2">
      <c r="C3457" s="151"/>
      <c r="I3457"/>
      <c r="P3457"/>
    </row>
    <row r="3458" spans="3:16" x14ac:dyDescent="0.2">
      <c r="C3458" s="151"/>
      <c r="I3458"/>
      <c r="P3458"/>
    </row>
    <row r="3459" spans="3:16" x14ac:dyDescent="0.2">
      <c r="C3459" s="151"/>
      <c r="I3459"/>
      <c r="P3459"/>
    </row>
    <row r="3460" spans="3:16" x14ac:dyDescent="0.2">
      <c r="C3460" s="151"/>
      <c r="I3460"/>
      <c r="P3460"/>
    </row>
    <row r="3461" spans="3:16" x14ac:dyDescent="0.2">
      <c r="C3461" s="151"/>
      <c r="I3461"/>
      <c r="P3461"/>
    </row>
    <row r="3462" spans="3:16" x14ac:dyDescent="0.2">
      <c r="C3462" s="151"/>
      <c r="I3462"/>
      <c r="P3462"/>
    </row>
    <row r="3463" spans="3:16" x14ac:dyDescent="0.2">
      <c r="C3463" s="151"/>
      <c r="I3463"/>
      <c r="P3463"/>
    </row>
    <row r="3464" spans="3:16" x14ac:dyDescent="0.2">
      <c r="C3464" s="151"/>
      <c r="I3464"/>
      <c r="P3464"/>
    </row>
    <row r="3465" spans="3:16" x14ac:dyDescent="0.2">
      <c r="C3465" s="151"/>
      <c r="I3465"/>
      <c r="P3465"/>
    </row>
    <row r="3466" spans="3:16" x14ac:dyDescent="0.2">
      <c r="C3466" s="151"/>
      <c r="I3466"/>
      <c r="P3466"/>
    </row>
    <row r="3467" spans="3:16" x14ac:dyDescent="0.2">
      <c r="C3467" s="151"/>
      <c r="I3467"/>
      <c r="P3467"/>
    </row>
    <row r="3468" spans="3:16" x14ac:dyDescent="0.2">
      <c r="C3468" s="151"/>
      <c r="I3468"/>
      <c r="P3468"/>
    </row>
    <row r="3469" spans="3:16" x14ac:dyDescent="0.2">
      <c r="C3469" s="151"/>
      <c r="I3469"/>
      <c r="P3469"/>
    </row>
    <row r="3470" spans="3:16" x14ac:dyDescent="0.2">
      <c r="C3470" s="151"/>
      <c r="I3470"/>
      <c r="P3470"/>
    </row>
    <row r="3471" spans="3:16" x14ac:dyDescent="0.2">
      <c r="C3471" s="151"/>
      <c r="I3471"/>
      <c r="P3471"/>
    </row>
    <row r="3472" spans="3:16" x14ac:dyDescent="0.2">
      <c r="C3472" s="151"/>
      <c r="I3472"/>
      <c r="P3472"/>
    </row>
    <row r="3473" spans="3:16" x14ac:dyDescent="0.2">
      <c r="C3473" s="151"/>
      <c r="I3473"/>
      <c r="P3473"/>
    </row>
    <row r="3474" spans="3:16" x14ac:dyDescent="0.2">
      <c r="C3474" s="151"/>
      <c r="I3474"/>
      <c r="P3474"/>
    </row>
    <row r="3475" spans="3:16" x14ac:dyDescent="0.2">
      <c r="C3475" s="151"/>
      <c r="I3475"/>
      <c r="P3475"/>
    </row>
    <row r="3476" spans="3:16" x14ac:dyDescent="0.2">
      <c r="C3476" s="151"/>
      <c r="I3476"/>
      <c r="P3476"/>
    </row>
    <row r="3477" spans="3:16" x14ac:dyDescent="0.2">
      <c r="C3477" s="151"/>
      <c r="I3477"/>
      <c r="P3477"/>
    </row>
    <row r="3478" spans="3:16" x14ac:dyDescent="0.2">
      <c r="C3478" s="151"/>
      <c r="I3478"/>
      <c r="P3478"/>
    </row>
    <row r="3479" spans="3:16" x14ac:dyDescent="0.2">
      <c r="C3479" s="151"/>
      <c r="I3479"/>
      <c r="P3479"/>
    </row>
    <row r="3480" spans="3:16" x14ac:dyDescent="0.2">
      <c r="C3480" s="151"/>
      <c r="I3480"/>
      <c r="P3480"/>
    </row>
    <row r="3481" spans="3:16" x14ac:dyDescent="0.2">
      <c r="C3481" s="151"/>
      <c r="I3481"/>
      <c r="P3481"/>
    </row>
    <row r="3482" spans="3:16" x14ac:dyDescent="0.2">
      <c r="C3482" s="151"/>
      <c r="I3482"/>
      <c r="P3482"/>
    </row>
    <row r="3483" spans="3:16" x14ac:dyDescent="0.2">
      <c r="C3483" s="151"/>
      <c r="I3483"/>
      <c r="P3483"/>
    </row>
    <row r="3484" spans="3:16" x14ac:dyDescent="0.2">
      <c r="C3484" s="151"/>
      <c r="I3484"/>
      <c r="P3484"/>
    </row>
    <row r="3485" spans="3:16" x14ac:dyDescent="0.2">
      <c r="C3485" s="151"/>
      <c r="I3485"/>
      <c r="P3485"/>
    </row>
    <row r="3486" spans="3:16" x14ac:dyDescent="0.2">
      <c r="C3486" s="151"/>
      <c r="I3486"/>
      <c r="P3486"/>
    </row>
    <row r="3487" spans="3:16" x14ac:dyDescent="0.2">
      <c r="C3487" s="151"/>
      <c r="I3487"/>
      <c r="P3487"/>
    </row>
    <row r="3488" spans="3:16" x14ac:dyDescent="0.2">
      <c r="C3488" s="151"/>
      <c r="I3488"/>
      <c r="P3488"/>
    </row>
    <row r="3489" spans="3:16" x14ac:dyDescent="0.2">
      <c r="C3489" s="151"/>
      <c r="I3489"/>
      <c r="P3489"/>
    </row>
    <row r="3490" spans="3:16" x14ac:dyDescent="0.2">
      <c r="C3490" s="151"/>
      <c r="I3490"/>
      <c r="P3490"/>
    </row>
    <row r="3491" spans="3:16" x14ac:dyDescent="0.2">
      <c r="C3491" s="151"/>
      <c r="I3491"/>
      <c r="P3491"/>
    </row>
    <row r="3492" spans="3:16" x14ac:dyDescent="0.2">
      <c r="C3492" s="151"/>
      <c r="I3492"/>
      <c r="P3492"/>
    </row>
    <row r="3493" spans="3:16" x14ac:dyDescent="0.2">
      <c r="C3493" s="151"/>
      <c r="I3493"/>
      <c r="P3493"/>
    </row>
    <row r="3494" spans="3:16" x14ac:dyDescent="0.2">
      <c r="C3494" s="151"/>
      <c r="I3494"/>
      <c r="P3494"/>
    </row>
    <row r="3495" spans="3:16" x14ac:dyDescent="0.2">
      <c r="C3495" s="151"/>
      <c r="I3495"/>
      <c r="P3495"/>
    </row>
    <row r="3496" spans="3:16" x14ac:dyDescent="0.2">
      <c r="C3496" s="151"/>
      <c r="I3496"/>
      <c r="P3496"/>
    </row>
    <row r="3497" spans="3:16" x14ac:dyDescent="0.2">
      <c r="C3497" s="151"/>
      <c r="I3497"/>
      <c r="P3497"/>
    </row>
    <row r="3498" spans="3:16" x14ac:dyDescent="0.2">
      <c r="C3498" s="151"/>
      <c r="I3498"/>
      <c r="P3498"/>
    </row>
    <row r="3499" spans="3:16" x14ac:dyDescent="0.2">
      <c r="C3499" s="151"/>
      <c r="I3499"/>
      <c r="P3499"/>
    </row>
    <row r="3500" spans="3:16" x14ac:dyDescent="0.2">
      <c r="C3500" s="151"/>
      <c r="I3500"/>
      <c r="P3500"/>
    </row>
    <row r="3501" spans="3:16" x14ac:dyDescent="0.2">
      <c r="C3501" s="151"/>
      <c r="I3501"/>
      <c r="P3501"/>
    </row>
    <row r="3502" spans="3:16" x14ac:dyDescent="0.2">
      <c r="C3502" s="151"/>
      <c r="I3502"/>
      <c r="P3502"/>
    </row>
    <row r="3503" spans="3:16" x14ac:dyDescent="0.2">
      <c r="C3503" s="151"/>
      <c r="I3503"/>
      <c r="P3503"/>
    </row>
    <row r="3504" spans="3:16" x14ac:dyDescent="0.2">
      <c r="C3504" s="151"/>
      <c r="I3504"/>
      <c r="P3504"/>
    </row>
    <row r="3505" spans="3:16" x14ac:dyDescent="0.2">
      <c r="C3505" s="151"/>
      <c r="I3505"/>
      <c r="P3505"/>
    </row>
    <row r="3506" spans="3:16" x14ac:dyDescent="0.2">
      <c r="C3506" s="151"/>
      <c r="I3506"/>
      <c r="P3506"/>
    </row>
    <row r="3507" spans="3:16" x14ac:dyDescent="0.2">
      <c r="C3507" s="151"/>
      <c r="I3507"/>
      <c r="P3507"/>
    </row>
    <row r="3508" spans="3:16" x14ac:dyDescent="0.2">
      <c r="C3508" s="151"/>
      <c r="I3508"/>
      <c r="P3508"/>
    </row>
    <row r="3509" spans="3:16" x14ac:dyDescent="0.2">
      <c r="C3509" s="151"/>
      <c r="I3509"/>
      <c r="P3509"/>
    </row>
    <row r="3510" spans="3:16" x14ac:dyDescent="0.2">
      <c r="C3510" s="151"/>
      <c r="I3510"/>
      <c r="P3510"/>
    </row>
    <row r="3511" spans="3:16" x14ac:dyDescent="0.2">
      <c r="C3511" s="151"/>
      <c r="I3511"/>
      <c r="P3511"/>
    </row>
    <row r="3512" spans="3:16" x14ac:dyDescent="0.2">
      <c r="C3512" s="151"/>
      <c r="I3512"/>
      <c r="P3512"/>
    </row>
    <row r="3513" spans="3:16" x14ac:dyDescent="0.2">
      <c r="C3513" s="151"/>
      <c r="I3513"/>
      <c r="P3513"/>
    </row>
    <row r="3514" spans="3:16" x14ac:dyDescent="0.2">
      <c r="C3514" s="151"/>
      <c r="I3514"/>
      <c r="P3514"/>
    </row>
    <row r="3515" spans="3:16" x14ac:dyDescent="0.2">
      <c r="C3515" s="151"/>
      <c r="I3515"/>
      <c r="P3515"/>
    </row>
    <row r="3516" spans="3:16" x14ac:dyDescent="0.2">
      <c r="C3516" s="151"/>
      <c r="I3516"/>
      <c r="P3516"/>
    </row>
    <row r="3517" spans="3:16" x14ac:dyDescent="0.2">
      <c r="C3517" s="151"/>
      <c r="I3517"/>
      <c r="P3517"/>
    </row>
    <row r="3518" spans="3:16" x14ac:dyDescent="0.2">
      <c r="C3518" s="151"/>
      <c r="I3518"/>
      <c r="P3518"/>
    </row>
    <row r="3519" spans="3:16" x14ac:dyDescent="0.2">
      <c r="C3519" s="151"/>
      <c r="I3519"/>
      <c r="P3519"/>
    </row>
    <row r="3520" spans="3:16" x14ac:dyDescent="0.2">
      <c r="C3520" s="151"/>
      <c r="I3520"/>
      <c r="P3520"/>
    </row>
    <row r="3521" spans="3:16" x14ac:dyDescent="0.2">
      <c r="C3521" s="151"/>
      <c r="I3521"/>
      <c r="P3521"/>
    </row>
    <row r="3522" spans="3:16" x14ac:dyDescent="0.2">
      <c r="C3522" s="151"/>
      <c r="I3522"/>
      <c r="P3522"/>
    </row>
    <row r="3523" spans="3:16" x14ac:dyDescent="0.2">
      <c r="C3523" s="151"/>
      <c r="I3523"/>
      <c r="P3523"/>
    </row>
    <row r="3524" spans="3:16" x14ac:dyDescent="0.2">
      <c r="C3524" s="151"/>
      <c r="I3524"/>
      <c r="P3524"/>
    </row>
    <row r="3525" spans="3:16" x14ac:dyDescent="0.2">
      <c r="C3525" s="151"/>
      <c r="I3525"/>
      <c r="P3525"/>
    </row>
    <row r="3526" spans="3:16" x14ac:dyDescent="0.2">
      <c r="C3526" s="151"/>
      <c r="I3526"/>
      <c r="P3526"/>
    </row>
    <row r="3527" spans="3:16" x14ac:dyDescent="0.2">
      <c r="C3527" s="151"/>
      <c r="I3527"/>
      <c r="P3527"/>
    </row>
    <row r="3528" spans="3:16" x14ac:dyDescent="0.2">
      <c r="C3528" s="151"/>
      <c r="I3528"/>
      <c r="P3528"/>
    </row>
    <row r="3529" spans="3:16" x14ac:dyDescent="0.2">
      <c r="C3529" s="151"/>
      <c r="I3529"/>
      <c r="P3529"/>
    </row>
    <row r="3530" spans="3:16" x14ac:dyDescent="0.2">
      <c r="C3530" s="151"/>
      <c r="I3530"/>
      <c r="P3530"/>
    </row>
    <row r="3531" spans="3:16" x14ac:dyDescent="0.2">
      <c r="C3531" s="151"/>
      <c r="I3531"/>
      <c r="P3531"/>
    </row>
    <row r="3532" spans="3:16" x14ac:dyDescent="0.2">
      <c r="C3532" s="151"/>
      <c r="I3532"/>
      <c r="P3532"/>
    </row>
    <row r="3533" spans="3:16" x14ac:dyDescent="0.2">
      <c r="C3533" s="151"/>
      <c r="I3533"/>
      <c r="P3533"/>
    </row>
    <row r="3534" spans="3:16" x14ac:dyDescent="0.2">
      <c r="C3534" s="151"/>
      <c r="I3534"/>
      <c r="P3534"/>
    </row>
    <row r="3535" spans="3:16" x14ac:dyDescent="0.2">
      <c r="C3535" s="151"/>
      <c r="I3535"/>
      <c r="P3535"/>
    </row>
    <row r="3536" spans="3:16" x14ac:dyDescent="0.2">
      <c r="C3536" s="151"/>
      <c r="I3536"/>
      <c r="P3536"/>
    </row>
    <row r="3537" spans="3:16" x14ac:dyDescent="0.2">
      <c r="C3537" s="151"/>
      <c r="I3537"/>
      <c r="P3537"/>
    </row>
    <row r="3538" spans="3:16" x14ac:dyDescent="0.2">
      <c r="C3538" s="151"/>
      <c r="I3538"/>
      <c r="P3538"/>
    </row>
    <row r="3539" spans="3:16" x14ac:dyDescent="0.2">
      <c r="C3539" s="151"/>
      <c r="I3539"/>
      <c r="P3539"/>
    </row>
    <row r="3540" spans="3:16" x14ac:dyDescent="0.2">
      <c r="C3540" s="151"/>
      <c r="I3540"/>
      <c r="P3540"/>
    </row>
    <row r="3541" spans="3:16" x14ac:dyDescent="0.2">
      <c r="C3541" s="151"/>
      <c r="I3541"/>
      <c r="P3541"/>
    </row>
    <row r="3542" spans="3:16" x14ac:dyDescent="0.2">
      <c r="C3542" s="151"/>
      <c r="I3542"/>
      <c r="P3542"/>
    </row>
    <row r="3543" spans="3:16" x14ac:dyDescent="0.2">
      <c r="C3543" s="151"/>
      <c r="I3543"/>
      <c r="P3543"/>
    </row>
    <row r="3544" spans="3:16" x14ac:dyDescent="0.2">
      <c r="C3544" s="151"/>
      <c r="I3544"/>
      <c r="P3544"/>
    </row>
    <row r="3545" spans="3:16" x14ac:dyDescent="0.2">
      <c r="C3545" s="151"/>
      <c r="I3545"/>
      <c r="P3545"/>
    </row>
    <row r="3546" spans="3:16" x14ac:dyDescent="0.2">
      <c r="C3546" s="151"/>
      <c r="I3546"/>
      <c r="P3546"/>
    </row>
    <row r="3547" spans="3:16" x14ac:dyDescent="0.2">
      <c r="C3547" s="151"/>
      <c r="I3547"/>
      <c r="P3547"/>
    </row>
    <row r="3548" spans="3:16" x14ac:dyDescent="0.2">
      <c r="C3548" s="151"/>
      <c r="I3548"/>
      <c r="P3548"/>
    </row>
    <row r="3549" spans="3:16" x14ac:dyDescent="0.2">
      <c r="C3549" s="151"/>
      <c r="I3549"/>
      <c r="P3549"/>
    </row>
    <row r="3550" spans="3:16" x14ac:dyDescent="0.2">
      <c r="C3550" s="151"/>
      <c r="I3550"/>
      <c r="P3550"/>
    </row>
    <row r="3551" spans="3:16" x14ac:dyDescent="0.2">
      <c r="C3551" s="151"/>
      <c r="I3551"/>
      <c r="P3551"/>
    </row>
    <row r="3552" spans="3:16" x14ac:dyDescent="0.2">
      <c r="C3552" s="151"/>
      <c r="I3552"/>
      <c r="P3552"/>
    </row>
    <row r="3553" spans="3:16" x14ac:dyDescent="0.2">
      <c r="C3553" s="151"/>
      <c r="I3553"/>
      <c r="P3553"/>
    </row>
    <row r="3554" spans="3:16" x14ac:dyDescent="0.2">
      <c r="C3554" s="151"/>
      <c r="I3554"/>
      <c r="P3554"/>
    </row>
    <row r="3555" spans="3:16" x14ac:dyDescent="0.2">
      <c r="C3555" s="151"/>
      <c r="I3555"/>
      <c r="P3555"/>
    </row>
    <row r="3556" spans="3:16" x14ac:dyDescent="0.2">
      <c r="C3556" s="151"/>
      <c r="I3556"/>
      <c r="P3556"/>
    </row>
    <row r="3557" spans="3:16" x14ac:dyDescent="0.2">
      <c r="C3557" s="151"/>
      <c r="I3557"/>
      <c r="P3557"/>
    </row>
    <row r="3558" spans="3:16" x14ac:dyDescent="0.2">
      <c r="C3558" s="151"/>
      <c r="I3558"/>
      <c r="P3558"/>
    </row>
    <row r="3559" spans="3:16" x14ac:dyDescent="0.2">
      <c r="C3559" s="151"/>
      <c r="I3559"/>
      <c r="P3559"/>
    </row>
    <row r="3560" spans="3:16" x14ac:dyDescent="0.2">
      <c r="C3560" s="151"/>
      <c r="I3560"/>
      <c r="P3560"/>
    </row>
    <row r="3561" spans="3:16" x14ac:dyDescent="0.2">
      <c r="C3561" s="151"/>
      <c r="I3561"/>
      <c r="P3561"/>
    </row>
    <row r="3562" spans="3:16" x14ac:dyDescent="0.2">
      <c r="C3562" s="151"/>
      <c r="I3562"/>
      <c r="P3562"/>
    </row>
    <row r="3563" spans="3:16" x14ac:dyDescent="0.2">
      <c r="C3563" s="151"/>
      <c r="I3563"/>
      <c r="P3563"/>
    </row>
    <row r="3564" spans="3:16" x14ac:dyDescent="0.2">
      <c r="C3564" s="151"/>
      <c r="I3564"/>
      <c r="P3564"/>
    </row>
    <row r="3565" spans="3:16" x14ac:dyDescent="0.2">
      <c r="C3565" s="151"/>
      <c r="I3565"/>
      <c r="P3565"/>
    </row>
    <row r="3566" spans="3:16" x14ac:dyDescent="0.2">
      <c r="C3566" s="151"/>
      <c r="I3566"/>
      <c r="P3566"/>
    </row>
    <row r="3567" spans="3:16" x14ac:dyDescent="0.2">
      <c r="C3567" s="151"/>
      <c r="I3567"/>
      <c r="P3567"/>
    </row>
    <row r="3568" spans="3:16" x14ac:dyDescent="0.2">
      <c r="C3568" s="151"/>
      <c r="I3568"/>
      <c r="P3568"/>
    </row>
    <row r="3569" spans="3:16" x14ac:dyDescent="0.2">
      <c r="C3569" s="151"/>
      <c r="I3569"/>
      <c r="P3569"/>
    </row>
    <row r="3570" spans="3:16" x14ac:dyDescent="0.2">
      <c r="C3570" s="151"/>
      <c r="I3570"/>
      <c r="P3570"/>
    </row>
    <row r="3571" spans="3:16" x14ac:dyDescent="0.2">
      <c r="C3571" s="151"/>
      <c r="I3571"/>
      <c r="P3571"/>
    </row>
    <row r="3572" spans="3:16" x14ac:dyDescent="0.2">
      <c r="C3572" s="151"/>
      <c r="I3572"/>
      <c r="P3572"/>
    </row>
    <row r="3573" spans="3:16" x14ac:dyDescent="0.2">
      <c r="C3573" s="151"/>
      <c r="I3573"/>
      <c r="P3573"/>
    </row>
    <row r="3574" spans="3:16" x14ac:dyDescent="0.2">
      <c r="C3574" s="151"/>
      <c r="I3574"/>
      <c r="P3574"/>
    </row>
    <row r="3575" spans="3:16" x14ac:dyDescent="0.2">
      <c r="C3575" s="151"/>
      <c r="I3575"/>
      <c r="P3575"/>
    </row>
    <row r="3576" spans="3:16" x14ac:dyDescent="0.2">
      <c r="C3576" s="151"/>
      <c r="I3576"/>
      <c r="P3576"/>
    </row>
    <row r="3577" spans="3:16" x14ac:dyDescent="0.2">
      <c r="C3577" s="151"/>
      <c r="I3577"/>
      <c r="P3577"/>
    </row>
    <row r="3578" spans="3:16" x14ac:dyDescent="0.2">
      <c r="C3578" s="151"/>
      <c r="I3578"/>
      <c r="P3578"/>
    </row>
    <row r="3579" spans="3:16" x14ac:dyDescent="0.2">
      <c r="C3579" s="151"/>
      <c r="I3579"/>
      <c r="P3579"/>
    </row>
    <row r="3580" spans="3:16" x14ac:dyDescent="0.2">
      <c r="C3580" s="151"/>
      <c r="I3580"/>
      <c r="P3580"/>
    </row>
    <row r="3581" spans="3:16" x14ac:dyDescent="0.2">
      <c r="C3581" s="151"/>
      <c r="I3581"/>
      <c r="P3581"/>
    </row>
    <row r="3582" spans="3:16" x14ac:dyDescent="0.2">
      <c r="C3582" s="151"/>
      <c r="I3582"/>
      <c r="P3582"/>
    </row>
    <row r="3583" spans="3:16" x14ac:dyDescent="0.2">
      <c r="C3583" s="151"/>
      <c r="I3583"/>
      <c r="P3583"/>
    </row>
    <row r="3584" spans="3:16" x14ac:dyDescent="0.2">
      <c r="C3584" s="151"/>
      <c r="I3584"/>
      <c r="P3584"/>
    </row>
    <row r="3585" spans="3:16" x14ac:dyDescent="0.2">
      <c r="C3585" s="151"/>
      <c r="I3585"/>
      <c r="P3585"/>
    </row>
    <row r="3586" spans="3:16" x14ac:dyDescent="0.2">
      <c r="C3586" s="151"/>
      <c r="I3586"/>
      <c r="P3586"/>
    </row>
    <row r="3587" spans="3:16" x14ac:dyDescent="0.2">
      <c r="C3587" s="151"/>
      <c r="I3587"/>
      <c r="P3587"/>
    </row>
    <row r="3588" spans="3:16" x14ac:dyDescent="0.2">
      <c r="C3588" s="151"/>
      <c r="I3588"/>
      <c r="P3588"/>
    </row>
    <row r="3589" spans="3:16" x14ac:dyDescent="0.2">
      <c r="C3589" s="151"/>
      <c r="I3589"/>
      <c r="P3589"/>
    </row>
    <row r="3590" spans="3:16" x14ac:dyDescent="0.2">
      <c r="C3590" s="151"/>
      <c r="I3590"/>
      <c r="P3590"/>
    </row>
    <row r="3591" spans="3:16" x14ac:dyDescent="0.2">
      <c r="C3591" s="151"/>
      <c r="I3591"/>
      <c r="P3591"/>
    </row>
    <row r="3592" spans="3:16" x14ac:dyDescent="0.2">
      <c r="C3592" s="151"/>
      <c r="I3592"/>
      <c r="P3592"/>
    </row>
    <row r="3593" spans="3:16" x14ac:dyDescent="0.2">
      <c r="C3593" s="151"/>
      <c r="I3593"/>
      <c r="P3593"/>
    </row>
    <row r="3594" spans="3:16" x14ac:dyDescent="0.2">
      <c r="C3594" s="151"/>
      <c r="I3594"/>
      <c r="P3594"/>
    </row>
    <row r="3595" spans="3:16" x14ac:dyDescent="0.2">
      <c r="C3595" s="151"/>
      <c r="I3595"/>
      <c r="P3595"/>
    </row>
    <row r="3596" spans="3:16" x14ac:dyDescent="0.2">
      <c r="C3596" s="151"/>
      <c r="I3596"/>
      <c r="P3596"/>
    </row>
    <row r="3597" spans="3:16" x14ac:dyDescent="0.2">
      <c r="C3597" s="151"/>
      <c r="I3597"/>
      <c r="P3597"/>
    </row>
    <row r="3598" spans="3:16" x14ac:dyDescent="0.2">
      <c r="C3598" s="151"/>
      <c r="I3598"/>
      <c r="P3598"/>
    </row>
    <row r="3599" spans="3:16" x14ac:dyDescent="0.2">
      <c r="C3599" s="151"/>
      <c r="I3599"/>
      <c r="P3599"/>
    </row>
    <row r="3600" spans="3:16" x14ac:dyDescent="0.2">
      <c r="C3600" s="151"/>
      <c r="I3600"/>
      <c r="P3600"/>
    </row>
    <row r="3601" spans="3:16" x14ac:dyDescent="0.2">
      <c r="C3601" s="151"/>
      <c r="I3601"/>
      <c r="P3601"/>
    </row>
    <row r="3602" spans="3:16" x14ac:dyDescent="0.2">
      <c r="C3602" s="151"/>
      <c r="I3602"/>
      <c r="P3602"/>
    </row>
    <row r="3603" spans="3:16" x14ac:dyDescent="0.2">
      <c r="C3603" s="151"/>
      <c r="I3603"/>
      <c r="P3603"/>
    </row>
    <row r="3604" spans="3:16" x14ac:dyDescent="0.2">
      <c r="C3604" s="151"/>
      <c r="I3604"/>
      <c r="P3604"/>
    </row>
    <row r="3605" spans="3:16" x14ac:dyDescent="0.2">
      <c r="C3605" s="151"/>
      <c r="I3605"/>
      <c r="P3605"/>
    </row>
    <row r="3606" spans="3:16" x14ac:dyDescent="0.2">
      <c r="C3606" s="151"/>
      <c r="I3606"/>
      <c r="P3606"/>
    </row>
    <row r="3607" spans="3:16" x14ac:dyDescent="0.2">
      <c r="C3607" s="151"/>
      <c r="I3607"/>
      <c r="P3607"/>
    </row>
    <row r="3608" spans="3:16" x14ac:dyDescent="0.2">
      <c r="C3608" s="151"/>
      <c r="I3608"/>
      <c r="P3608"/>
    </row>
    <row r="3609" spans="3:16" x14ac:dyDescent="0.2">
      <c r="C3609" s="151"/>
      <c r="I3609"/>
      <c r="P3609"/>
    </row>
    <row r="3610" spans="3:16" x14ac:dyDescent="0.2">
      <c r="C3610" s="151"/>
      <c r="I3610"/>
      <c r="P3610"/>
    </row>
    <row r="3611" spans="3:16" x14ac:dyDescent="0.2">
      <c r="C3611" s="151"/>
      <c r="I3611"/>
      <c r="P3611"/>
    </row>
    <row r="3612" spans="3:16" x14ac:dyDescent="0.2">
      <c r="C3612" s="151"/>
      <c r="I3612"/>
      <c r="P3612"/>
    </row>
    <row r="3613" spans="3:16" x14ac:dyDescent="0.2">
      <c r="C3613" s="151"/>
      <c r="I3613"/>
      <c r="P3613"/>
    </row>
    <row r="3614" spans="3:16" x14ac:dyDescent="0.2">
      <c r="C3614" s="151"/>
      <c r="I3614"/>
      <c r="P3614"/>
    </row>
    <row r="3615" spans="3:16" x14ac:dyDescent="0.2">
      <c r="C3615" s="151"/>
      <c r="I3615"/>
      <c r="P3615"/>
    </row>
    <row r="3616" spans="3:16" x14ac:dyDescent="0.2">
      <c r="C3616" s="151"/>
      <c r="I3616"/>
      <c r="P3616"/>
    </row>
    <row r="3617" spans="3:16" x14ac:dyDescent="0.2">
      <c r="C3617" s="151"/>
      <c r="I3617"/>
      <c r="P3617"/>
    </row>
    <row r="3618" spans="3:16" x14ac:dyDescent="0.2">
      <c r="C3618" s="151"/>
      <c r="I3618"/>
      <c r="P3618"/>
    </row>
    <row r="3619" spans="3:16" x14ac:dyDescent="0.2">
      <c r="C3619" s="151"/>
      <c r="I3619"/>
      <c r="P3619"/>
    </row>
    <row r="3620" spans="3:16" x14ac:dyDescent="0.2">
      <c r="C3620" s="151"/>
      <c r="I3620"/>
      <c r="P3620"/>
    </row>
    <row r="3621" spans="3:16" x14ac:dyDescent="0.2">
      <c r="C3621" s="151"/>
      <c r="I3621"/>
      <c r="P3621"/>
    </row>
    <row r="3622" spans="3:16" x14ac:dyDescent="0.2">
      <c r="C3622" s="151"/>
      <c r="I3622"/>
      <c r="P3622"/>
    </row>
    <row r="3623" spans="3:16" x14ac:dyDescent="0.2">
      <c r="C3623" s="151"/>
      <c r="I3623"/>
      <c r="P3623"/>
    </row>
    <row r="3624" spans="3:16" x14ac:dyDescent="0.2">
      <c r="C3624" s="151"/>
      <c r="I3624"/>
      <c r="P3624"/>
    </row>
    <row r="3625" spans="3:16" x14ac:dyDescent="0.2">
      <c r="C3625" s="151"/>
      <c r="I3625"/>
      <c r="P3625"/>
    </row>
    <row r="3626" spans="3:16" x14ac:dyDescent="0.2">
      <c r="C3626" s="151"/>
      <c r="I3626"/>
      <c r="P3626"/>
    </row>
    <row r="3627" spans="3:16" x14ac:dyDescent="0.2">
      <c r="C3627" s="151"/>
      <c r="I3627"/>
      <c r="P3627"/>
    </row>
    <row r="3628" spans="3:16" x14ac:dyDescent="0.2">
      <c r="C3628" s="151"/>
      <c r="I3628"/>
      <c r="P3628"/>
    </row>
    <row r="3629" spans="3:16" x14ac:dyDescent="0.2">
      <c r="C3629" s="151"/>
      <c r="I3629"/>
      <c r="P3629"/>
    </row>
    <row r="3630" spans="3:16" x14ac:dyDescent="0.2">
      <c r="C3630" s="151"/>
      <c r="I3630"/>
      <c r="P3630"/>
    </row>
    <row r="3631" spans="3:16" x14ac:dyDescent="0.2">
      <c r="C3631" s="151"/>
      <c r="I3631"/>
      <c r="P3631"/>
    </row>
    <row r="3632" spans="3:16" x14ac:dyDescent="0.2">
      <c r="C3632" s="151"/>
      <c r="I3632"/>
      <c r="P3632"/>
    </row>
    <row r="3633" spans="3:16" x14ac:dyDescent="0.2">
      <c r="C3633" s="151"/>
      <c r="I3633"/>
      <c r="P3633"/>
    </row>
    <row r="3634" spans="3:16" x14ac:dyDescent="0.2">
      <c r="C3634" s="151"/>
      <c r="I3634"/>
      <c r="P3634"/>
    </row>
    <row r="3635" spans="3:16" x14ac:dyDescent="0.2">
      <c r="C3635" s="151"/>
      <c r="I3635"/>
      <c r="P3635"/>
    </row>
    <row r="3636" spans="3:16" x14ac:dyDescent="0.2">
      <c r="C3636" s="151"/>
      <c r="I3636"/>
      <c r="P3636"/>
    </row>
    <row r="3637" spans="3:16" x14ac:dyDescent="0.2">
      <c r="C3637" s="151"/>
      <c r="I3637"/>
      <c r="P3637"/>
    </row>
    <row r="3638" spans="3:16" x14ac:dyDescent="0.2">
      <c r="C3638" s="151"/>
      <c r="I3638"/>
      <c r="P3638"/>
    </row>
    <row r="3639" spans="3:16" x14ac:dyDescent="0.2">
      <c r="C3639" s="151"/>
      <c r="I3639"/>
      <c r="P3639"/>
    </row>
    <row r="3640" spans="3:16" x14ac:dyDescent="0.2">
      <c r="C3640" s="151"/>
      <c r="I3640"/>
      <c r="P3640"/>
    </row>
    <row r="3641" spans="3:16" x14ac:dyDescent="0.2">
      <c r="C3641" s="151"/>
      <c r="I3641"/>
      <c r="P3641"/>
    </row>
    <row r="3642" spans="3:16" x14ac:dyDescent="0.2">
      <c r="C3642" s="151"/>
      <c r="I3642"/>
      <c r="P3642"/>
    </row>
    <row r="3643" spans="3:16" x14ac:dyDescent="0.2">
      <c r="C3643" s="151"/>
      <c r="I3643"/>
      <c r="P3643"/>
    </row>
    <row r="3644" spans="3:16" x14ac:dyDescent="0.2">
      <c r="C3644" s="151"/>
      <c r="I3644"/>
      <c r="P3644"/>
    </row>
    <row r="3645" spans="3:16" x14ac:dyDescent="0.2">
      <c r="C3645" s="151"/>
      <c r="I3645"/>
      <c r="P3645"/>
    </row>
    <row r="3646" spans="3:16" x14ac:dyDescent="0.2">
      <c r="C3646" s="151"/>
      <c r="I3646"/>
      <c r="P3646"/>
    </row>
    <row r="3647" spans="3:16" x14ac:dyDescent="0.2">
      <c r="C3647" s="151"/>
      <c r="I3647"/>
      <c r="P3647"/>
    </row>
    <row r="3648" spans="3:16" x14ac:dyDescent="0.2">
      <c r="C3648" s="151"/>
      <c r="I3648"/>
      <c r="P3648"/>
    </row>
    <row r="3649" spans="3:16" x14ac:dyDescent="0.2">
      <c r="C3649" s="151"/>
      <c r="I3649"/>
      <c r="P3649"/>
    </row>
    <row r="3650" spans="3:16" x14ac:dyDescent="0.2">
      <c r="C3650" s="151"/>
      <c r="I3650"/>
      <c r="P3650"/>
    </row>
    <row r="3651" spans="3:16" x14ac:dyDescent="0.2">
      <c r="C3651" s="151"/>
      <c r="I3651"/>
      <c r="P3651"/>
    </row>
    <row r="3652" spans="3:16" x14ac:dyDescent="0.2">
      <c r="C3652" s="151"/>
      <c r="I3652"/>
      <c r="P3652"/>
    </row>
    <row r="3653" spans="3:16" x14ac:dyDescent="0.2">
      <c r="C3653" s="151"/>
      <c r="I3653"/>
      <c r="P3653"/>
    </row>
    <row r="3654" spans="3:16" x14ac:dyDescent="0.2">
      <c r="C3654" s="151"/>
      <c r="I3654"/>
      <c r="P3654"/>
    </row>
    <row r="3655" spans="3:16" x14ac:dyDescent="0.2">
      <c r="C3655" s="151"/>
      <c r="I3655"/>
      <c r="P3655"/>
    </row>
    <row r="3656" spans="3:16" x14ac:dyDescent="0.2">
      <c r="C3656" s="151"/>
      <c r="I3656"/>
      <c r="P3656"/>
    </row>
    <row r="3657" spans="3:16" x14ac:dyDescent="0.2">
      <c r="C3657" s="151"/>
      <c r="I3657"/>
      <c r="P3657"/>
    </row>
    <row r="3658" spans="3:16" x14ac:dyDescent="0.2">
      <c r="C3658" s="151"/>
      <c r="I3658"/>
      <c r="P3658"/>
    </row>
    <row r="3659" spans="3:16" x14ac:dyDescent="0.2">
      <c r="C3659" s="151"/>
      <c r="I3659"/>
      <c r="P3659"/>
    </row>
    <row r="3660" spans="3:16" x14ac:dyDescent="0.2">
      <c r="C3660" s="151"/>
      <c r="I3660"/>
      <c r="P3660"/>
    </row>
    <row r="3661" spans="3:16" x14ac:dyDescent="0.2">
      <c r="C3661" s="151"/>
      <c r="I3661"/>
      <c r="P3661"/>
    </row>
    <row r="3662" spans="3:16" x14ac:dyDescent="0.2">
      <c r="C3662" s="151"/>
      <c r="I3662"/>
      <c r="P3662"/>
    </row>
    <row r="3663" spans="3:16" x14ac:dyDescent="0.2">
      <c r="C3663" s="151"/>
      <c r="I3663"/>
      <c r="P3663"/>
    </row>
    <row r="3664" spans="3:16" x14ac:dyDescent="0.2">
      <c r="C3664" s="151"/>
      <c r="I3664"/>
      <c r="P3664"/>
    </row>
    <row r="3665" spans="3:16" x14ac:dyDescent="0.2">
      <c r="C3665" s="151"/>
      <c r="I3665"/>
      <c r="P3665"/>
    </row>
    <row r="3666" spans="3:16" x14ac:dyDescent="0.2">
      <c r="C3666" s="151"/>
      <c r="I3666"/>
      <c r="P3666"/>
    </row>
    <row r="3667" spans="3:16" x14ac:dyDescent="0.2">
      <c r="C3667" s="151"/>
      <c r="I3667"/>
      <c r="P3667"/>
    </row>
    <row r="3668" spans="3:16" x14ac:dyDescent="0.2">
      <c r="C3668" s="151"/>
      <c r="I3668"/>
      <c r="P3668"/>
    </row>
    <row r="3669" spans="3:16" x14ac:dyDescent="0.2">
      <c r="C3669" s="151"/>
      <c r="I3669"/>
      <c r="P3669"/>
    </row>
    <row r="3670" spans="3:16" x14ac:dyDescent="0.2">
      <c r="C3670" s="151"/>
      <c r="I3670"/>
      <c r="P3670"/>
    </row>
    <row r="3671" spans="3:16" x14ac:dyDescent="0.2">
      <c r="C3671" s="151"/>
      <c r="I3671"/>
      <c r="P3671"/>
    </row>
    <row r="3672" spans="3:16" x14ac:dyDescent="0.2">
      <c r="C3672" s="151"/>
      <c r="I3672"/>
      <c r="P3672"/>
    </row>
    <row r="3673" spans="3:16" x14ac:dyDescent="0.2">
      <c r="C3673" s="151"/>
      <c r="I3673"/>
      <c r="P3673"/>
    </row>
    <row r="3674" spans="3:16" x14ac:dyDescent="0.2">
      <c r="C3674" s="151"/>
      <c r="I3674"/>
      <c r="P3674"/>
    </row>
    <row r="3675" spans="3:16" x14ac:dyDescent="0.2">
      <c r="C3675" s="151"/>
      <c r="I3675"/>
      <c r="P3675"/>
    </row>
    <row r="3676" spans="3:16" x14ac:dyDescent="0.2">
      <c r="C3676" s="151"/>
      <c r="I3676"/>
      <c r="P3676"/>
    </row>
    <row r="3677" spans="3:16" x14ac:dyDescent="0.2">
      <c r="C3677" s="151"/>
      <c r="I3677"/>
      <c r="P3677"/>
    </row>
    <row r="3678" spans="3:16" x14ac:dyDescent="0.2">
      <c r="C3678" s="151"/>
      <c r="I3678"/>
      <c r="P3678"/>
    </row>
    <row r="3679" spans="3:16" x14ac:dyDescent="0.2">
      <c r="C3679" s="151"/>
      <c r="I3679"/>
      <c r="P3679"/>
    </row>
    <row r="3680" spans="3:16" x14ac:dyDescent="0.2">
      <c r="C3680" s="151"/>
      <c r="I3680"/>
      <c r="P3680"/>
    </row>
    <row r="3681" spans="3:16" x14ac:dyDescent="0.2">
      <c r="C3681" s="151"/>
      <c r="I3681"/>
      <c r="P3681"/>
    </row>
    <row r="3682" spans="3:16" x14ac:dyDescent="0.2">
      <c r="C3682" s="151"/>
      <c r="I3682"/>
      <c r="P3682"/>
    </row>
    <row r="3683" spans="3:16" x14ac:dyDescent="0.2">
      <c r="C3683" s="151"/>
      <c r="I3683"/>
      <c r="P3683"/>
    </row>
    <row r="3684" spans="3:16" x14ac:dyDescent="0.2">
      <c r="C3684" s="151"/>
      <c r="I3684"/>
      <c r="P3684"/>
    </row>
    <row r="3685" spans="3:16" x14ac:dyDescent="0.2">
      <c r="C3685" s="151"/>
      <c r="I3685"/>
      <c r="P3685"/>
    </row>
    <row r="3686" spans="3:16" x14ac:dyDescent="0.2">
      <c r="C3686" s="151"/>
      <c r="I3686"/>
      <c r="P3686"/>
    </row>
    <row r="3687" spans="3:16" x14ac:dyDescent="0.2">
      <c r="C3687" s="151"/>
      <c r="I3687"/>
      <c r="P3687"/>
    </row>
    <row r="3688" spans="3:16" x14ac:dyDescent="0.2">
      <c r="C3688" s="151"/>
      <c r="I3688"/>
      <c r="P3688"/>
    </row>
    <row r="3689" spans="3:16" x14ac:dyDescent="0.2">
      <c r="C3689" s="151"/>
      <c r="I3689"/>
      <c r="P3689"/>
    </row>
    <row r="3690" spans="3:16" x14ac:dyDescent="0.2">
      <c r="C3690" s="151"/>
      <c r="I3690"/>
      <c r="P3690"/>
    </row>
    <row r="3691" spans="3:16" x14ac:dyDescent="0.2">
      <c r="C3691" s="151"/>
      <c r="I3691"/>
      <c r="P3691"/>
    </row>
    <row r="3692" spans="3:16" x14ac:dyDescent="0.2">
      <c r="C3692" s="151"/>
      <c r="I3692"/>
      <c r="P3692"/>
    </row>
    <row r="3693" spans="3:16" x14ac:dyDescent="0.2">
      <c r="C3693" s="151"/>
      <c r="I3693"/>
      <c r="P3693"/>
    </row>
    <row r="3694" spans="3:16" x14ac:dyDescent="0.2">
      <c r="C3694" s="151"/>
      <c r="I3694"/>
      <c r="P3694"/>
    </row>
    <row r="3695" spans="3:16" x14ac:dyDescent="0.2">
      <c r="C3695" s="151"/>
      <c r="I3695"/>
      <c r="P3695"/>
    </row>
    <row r="3696" spans="3:16" x14ac:dyDescent="0.2">
      <c r="C3696" s="151"/>
      <c r="I3696"/>
      <c r="P3696"/>
    </row>
    <row r="3697" spans="3:16" x14ac:dyDescent="0.2">
      <c r="C3697" s="151"/>
      <c r="I3697"/>
      <c r="P3697"/>
    </row>
    <row r="3698" spans="3:16" x14ac:dyDescent="0.2">
      <c r="C3698" s="151"/>
      <c r="I3698"/>
      <c r="P3698"/>
    </row>
    <row r="3699" spans="3:16" x14ac:dyDescent="0.2">
      <c r="C3699" s="151"/>
      <c r="I3699"/>
      <c r="P3699"/>
    </row>
    <row r="3700" spans="3:16" x14ac:dyDescent="0.2">
      <c r="C3700" s="151"/>
      <c r="I3700"/>
      <c r="P3700"/>
    </row>
    <row r="3701" spans="3:16" x14ac:dyDescent="0.2">
      <c r="C3701" s="151"/>
      <c r="I3701"/>
      <c r="P3701"/>
    </row>
    <row r="3702" spans="3:16" x14ac:dyDescent="0.2">
      <c r="C3702" s="151"/>
      <c r="I3702"/>
      <c r="P3702"/>
    </row>
    <row r="3703" spans="3:16" x14ac:dyDescent="0.2">
      <c r="C3703" s="151"/>
      <c r="I3703"/>
      <c r="P3703"/>
    </row>
    <row r="3704" spans="3:16" x14ac:dyDescent="0.2">
      <c r="C3704" s="151"/>
      <c r="I3704"/>
      <c r="P3704"/>
    </row>
    <row r="3705" spans="3:16" x14ac:dyDescent="0.2">
      <c r="C3705" s="151"/>
      <c r="I3705"/>
      <c r="P3705"/>
    </row>
    <row r="3706" spans="3:16" x14ac:dyDescent="0.2">
      <c r="C3706" s="151"/>
      <c r="I3706"/>
      <c r="P3706"/>
    </row>
    <row r="3707" spans="3:16" x14ac:dyDescent="0.2">
      <c r="C3707" s="151"/>
      <c r="I3707"/>
      <c r="P3707"/>
    </row>
    <row r="3708" spans="3:16" x14ac:dyDescent="0.2">
      <c r="C3708" s="151"/>
      <c r="I3708"/>
      <c r="P3708"/>
    </row>
    <row r="3709" spans="3:16" x14ac:dyDescent="0.2">
      <c r="C3709" s="151"/>
      <c r="I3709"/>
      <c r="P3709"/>
    </row>
    <row r="3710" spans="3:16" x14ac:dyDescent="0.2">
      <c r="C3710" s="151"/>
      <c r="I3710"/>
      <c r="P3710"/>
    </row>
    <row r="3711" spans="3:16" x14ac:dyDescent="0.2">
      <c r="C3711" s="151"/>
      <c r="I3711"/>
      <c r="P3711"/>
    </row>
    <row r="3712" spans="3:16" x14ac:dyDescent="0.2">
      <c r="C3712" s="151"/>
      <c r="I3712"/>
      <c r="P3712"/>
    </row>
    <row r="3713" spans="3:16" x14ac:dyDescent="0.2">
      <c r="C3713" s="151"/>
      <c r="I3713"/>
      <c r="P3713"/>
    </row>
    <row r="3714" spans="3:16" x14ac:dyDescent="0.2">
      <c r="C3714" s="151"/>
      <c r="I3714"/>
      <c r="P3714"/>
    </row>
    <row r="3715" spans="3:16" x14ac:dyDescent="0.2">
      <c r="C3715" s="151"/>
      <c r="I3715"/>
      <c r="P3715"/>
    </row>
    <row r="3716" spans="3:16" x14ac:dyDescent="0.2">
      <c r="C3716" s="151"/>
      <c r="I3716"/>
      <c r="P3716"/>
    </row>
    <row r="3717" spans="3:16" x14ac:dyDescent="0.2">
      <c r="C3717" s="151"/>
      <c r="I3717"/>
      <c r="P3717"/>
    </row>
    <row r="3718" spans="3:16" x14ac:dyDescent="0.2">
      <c r="C3718" s="151"/>
      <c r="I3718"/>
      <c r="P3718"/>
    </row>
    <row r="3719" spans="3:16" x14ac:dyDescent="0.2">
      <c r="C3719" s="151"/>
      <c r="I3719"/>
      <c r="P3719"/>
    </row>
    <row r="3720" spans="3:16" x14ac:dyDescent="0.2">
      <c r="C3720" s="151"/>
      <c r="I3720"/>
      <c r="P3720"/>
    </row>
    <row r="3721" spans="3:16" x14ac:dyDescent="0.2">
      <c r="C3721" s="151"/>
      <c r="I3721"/>
      <c r="P3721"/>
    </row>
    <row r="3722" spans="3:16" x14ac:dyDescent="0.2">
      <c r="C3722" s="151"/>
      <c r="I3722"/>
      <c r="P3722"/>
    </row>
    <row r="3723" spans="3:16" x14ac:dyDescent="0.2">
      <c r="C3723" s="151"/>
      <c r="I3723"/>
      <c r="P3723"/>
    </row>
    <row r="3724" spans="3:16" x14ac:dyDescent="0.2">
      <c r="C3724" s="151"/>
      <c r="I3724"/>
      <c r="P3724"/>
    </row>
    <row r="3725" spans="3:16" x14ac:dyDescent="0.2">
      <c r="C3725" s="151"/>
      <c r="I3725"/>
      <c r="P3725"/>
    </row>
    <row r="3726" spans="3:16" x14ac:dyDescent="0.2">
      <c r="C3726" s="151"/>
      <c r="I3726"/>
      <c r="P3726"/>
    </row>
    <row r="3727" spans="3:16" x14ac:dyDescent="0.2">
      <c r="C3727" s="151"/>
      <c r="I3727"/>
      <c r="P3727"/>
    </row>
    <row r="3728" spans="3:16" x14ac:dyDescent="0.2">
      <c r="C3728" s="151"/>
      <c r="I3728"/>
      <c r="P3728"/>
    </row>
    <row r="3729" spans="3:16" x14ac:dyDescent="0.2">
      <c r="C3729" s="151"/>
      <c r="I3729"/>
      <c r="P3729"/>
    </row>
    <row r="3730" spans="3:16" x14ac:dyDescent="0.2">
      <c r="C3730" s="151"/>
      <c r="I3730"/>
      <c r="P3730"/>
    </row>
    <row r="3731" spans="3:16" x14ac:dyDescent="0.2">
      <c r="C3731" s="151"/>
      <c r="I3731"/>
      <c r="P3731"/>
    </row>
    <row r="3732" spans="3:16" x14ac:dyDescent="0.2">
      <c r="C3732" s="151"/>
      <c r="I3732"/>
      <c r="P3732"/>
    </row>
    <row r="3733" spans="3:16" x14ac:dyDescent="0.2">
      <c r="C3733" s="151"/>
      <c r="I3733"/>
      <c r="P3733"/>
    </row>
    <row r="3734" spans="3:16" x14ac:dyDescent="0.2">
      <c r="C3734" s="151"/>
      <c r="I3734"/>
      <c r="P3734"/>
    </row>
    <row r="3735" spans="3:16" x14ac:dyDescent="0.2">
      <c r="C3735" s="151"/>
      <c r="I3735"/>
      <c r="P3735"/>
    </row>
    <row r="3736" spans="3:16" x14ac:dyDescent="0.2">
      <c r="C3736" s="151"/>
      <c r="I3736"/>
      <c r="P3736"/>
    </row>
    <row r="3737" spans="3:16" x14ac:dyDescent="0.2">
      <c r="C3737" s="151"/>
      <c r="I3737"/>
      <c r="P3737"/>
    </row>
    <row r="3738" spans="3:16" x14ac:dyDescent="0.2">
      <c r="C3738" s="151"/>
      <c r="I3738"/>
      <c r="P3738"/>
    </row>
    <row r="3739" spans="3:16" x14ac:dyDescent="0.2">
      <c r="C3739" s="151"/>
      <c r="I3739"/>
      <c r="P3739"/>
    </row>
    <row r="3740" spans="3:16" x14ac:dyDescent="0.2">
      <c r="C3740" s="151"/>
      <c r="I3740"/>
      <c r="P3740"/>
    </row>
    <row r="3741" spans="3:16" x14ac:dyDescent="0.2">
      <c r="C3741" s="151"/>
      <c r="I3741"/>
      <c r="P3741"/>
    </row>
    <row r="3742" spans="3:16" x14ac:dyDescent="0.2">
      <c r="C3742" s="151"/>
      <c r="I3742"/>
      <c r="P3742"/>
    </row>
    <row r="3743" spans="3:16" x14ac:dyDescent="0.2">
      <c r="C3743" s="151"/>
      <c r="I3743"/>
      <c r="P3743"/>
    </row>
    <row r="3744" spans="3:16" x14ac:dyDescent="0.2">
      <c r="C3744" s="151"/>
      <c r="I3744"/>
      <c r="P3744"/>
    </row>
    <row r="3745" spans="3:16" x14ac:dyDescent="0.2">
      <c r="C3745" s="151"/>
      <c r="I3745"/>
      <c r="P3745"/>
    </row>
    <row r="3746" spans="3:16" x14ac:dyDescent="0.2">
      <c r="C3746" s="151"/>
      <c r="I3746"/>
      <c r="P3746"/>
    </row>
    <row r="3747" spans="3:16" x14ac:dyDescent="0.2">
      <c r="C3747" s="151"/>
      <c r="I3747"/>
      <c r="P3747"/>
    </row>
    <row r="3748" spans="3:16" x14ac:dyDescent="0.2">
      <c r="C3748" s="151"/>
      <c r="I3748"/>
      <c r="P3748"/>
    </row>
    <row r="3749" spans="3:16" x14ac:dyDescent="0.2">
      <c r="C3749" s="151"/>
      <c r="I3749"/>
      <c r="P3749"/>
    </row>
    <row r="3750" spans="3:16" x14ac:dyDescent="0.2">
      <c r="C3750" s="151"/>
      <c r="I3750"/>
      <c r="P3750"/>
    </row>
    <row r="3751" spans="3:16" x14ac:dyDescent="0.2">
      <c r="C3751" s="151"/>
      <c r="I3751"/>
      <c r="P3751"/>
    </row>
    <row r="3752" spans="3:16" x14ac:dyDescent="0.2">
      <c r="C3752" s="151"/>
      <c r="I3752"/>
      <c r="P3752"/>
    </row>
    <row r="3753" spans="3:16" x14ac:dyDescent="0.2">
      <c r="C3753" s="151"/>
      <c r="I3753"/>
      <c r="P3753"/>
    </row>
    <row r="3754" spans="3:16" x14ac:dyDescent="0.2">
      <c r="C3754" s="151"/>
      <c r="I3754"/>
      <c r="P3754"/>
    </row>
    <row r="3755" spans="3:16" x14ac:dyDescent="0.2">
      <c r="C3755" s="151"/>
      <c r="I3755"/>
      <c r="P3755"/>
    </row>
    <row r="3756" spans="3:16" x14ac:dyDescent="0.2">
      <c r="C3756" s="151"/>
      <c r="I3756"/>
      <c r="P3756"/>
    </row>
    <row r="3757" spans="3:16" x14ac:dyDescent="0.2">
      <c r="C3757" s="151"/>
      <c r="I3757"/>
      <c r="P3757"/>
    </row>
    <row r="3758" spans="3:16" x14ac:dyDescent="0.2">
      <c r="C3758" s="151"/>
      <c r="I3758"/>
      <c r="P3758"/>
    </row>
    <row r="3759" spans="3:16" x14ac:dyDescent="0.2">
      <c r="C3759" s="151"/>
      <c r="I3759"/>
      <c r="P3759"/>
    </row>
    <row r="3760" spans="3:16" x14ac:dyDescent="0.2">
      <c r="C3760" s="151"/>
      <c r="I3760"/>
      <c r="P3760"/>
    </row>
    <row r="3761" spans="3:16" x14ac:dyDescent="0.2">
      <c r="C3761" s="151"/>
      <c r="I3761"/>
      <c r="P3761"/>
    </row>
    <row r="3762" spans="3:16" x14ac:dyDescent="0.2">
      <c r="C3762" s="151"/>
      <c r="I3762"/>
      <c r="P3762"/>
    </row>
    <row r="3763" spans="3:16" x14ac:dyDescent="0.2">
      <c r="C3763" s="151"/>
      <c r="I3763"/>
      <c r="P3763"/>
    </row>
    <row r="3764" spans="3:16" x14ac:dyDescent="0.2">
      <c r="C3764" s="151"/>
      <c r="I3764"/>
      <c r="P3764"/>
    </row>
    <row r="3765" spans="3:16" x14ac:dyDescent="0.2">
      <c r="C3765" s="151"/>
      <c r="I3765"/>
      <c r="P3765"/>
    </row>
    <row r="3766" spans="3:16" x14ac:dyDescent="0.2">
      <c r="C3766" s="151"/>
      <c r="I3766"/>
      <c r="P3766"/>
    </row>
    <row r="3767" spans="3:16" x14ac:dyDescent="0.2">
      <c r="C3767" s="151"/>
      <c r="I3767"/>
      <c r="P3767"/>
    </row>
    <row r="3768" spans="3:16" x14ac:dyDescent="0.2">
      <c r="C3768" s="151"/>
      <c r="I3768"/>
      <c r="P3768"/>
    </row>
    <row r="3769" spans="3:16" x14ac:dyDescent="0.2">
      <c r="C3769" s="151"/>
      <c r="I3769"/>
      <c r="P3769"/>
    </row>
    <row r="3770" spans="3:16" x14ac:dyDescent="0.2">
      <c r="C3770" s="151"/>
      <c r="I3770"/>
      <c r="P3770"/>
    </row>
    <row r="3771" spans="3:16" x14ac:dyDescent="0.2">
      <c r="C3771" s="151"/>
      <c r="I3771"/>
      <c r="P3771"/>
    </row>
    <row r="3772" spans="3:16" x14ac:dyDescent="0.2">
      <c r="C3772" s="151"/>
      <c r="I3772"/>
      <c r="P3772"/>
    </row>
    <row r="3773" spans="3:16" x14ac:dyDescent="0.2">
      <c r="C3773" s="151"/>
      <c r="I3773"/>
      <c r="P3773"/>
    </row>
    <row r="3774" spans="3:16" x14ac:dyDescent="0.2">
      <c r="C3774" s="151"/>
      <c r="I3774"/>
      <c r="P3774"/>
    </row>
    <row r="3775" spans="3:16" x14ac:dyDescent="0.2">
      <c r="C3775" s="151"/>
      <c r="I3775"/>
      <c r="P3775"/>
    </row>
    <row r="3776" spans="3:16" x14ac:dyDescent="0.2">
      <c r="C3776" s="151"/>
      <c r="I3776"/>
      <c r="P3776"/>
    </row>
    <row r="3777" spans="3:16" x14ac:dyDescent="0.2">
      <c r="C3777" s="151"/>
      <c r="I3777"/>
      <c r="P3777"/>
    </row>
    <row r="3778" spans="3:16" x14ac:dyDescent="0.2">
      <c r="C3778" s="151"/>
      <c r="I3778"/>
      <c r="P3778"/>
    </row>
    <row r="3779" spans="3:16" x14ac:dyDescent="0.2">
      <c r="C3779" s="151"/>
      <c r="I3779"/>
      <c r="P3779"/>
    </row>
    <row r="3780" spans="3:16" x14ac:dyDescent="0.2">
      <c r="C3780" s="151"/>
      <c r="I3780"/>
      <c r="P3780"/>
    </row>
    <row r="3781" spans="3:16" x14ac:dyDescent="0.2">
      <c r="C3781" s="151"/>
      <c r="I3781"/>
      <c r="P3781"/>
    </row>
    <row r="3782" spans="3:16" x14ac:dyDescent="0.2">
      <c r="C3782" s="151"/>
      <c r="I3782"/>
      <c r="P3782"/>
    </row>
    <row r="3783" spans="3:16" x14ac:dyDescent="0.2">
      <c r="C3783" s="151"/>
      <c r="I3783"/>
      <c r="P3783"/>
    </row>
    <row r="3784" spans="3:16" x14ac:dyDescent="0.2">
      <c r="C3784" s="151"/>
      <c r="I3784"/>
      <c r="P3784"/>
    </row>
    <row r="3785" spans="3:16" x14ac:dyDescent="0.2">
      <c r="C3785" s="151"/>
      <c r="I3785"/>
      <c r="P3785"/>
    </row>
    <row r="3786" spans="3:16" x14ac:dyDescent="0.2">
      <c r="C3786" s="151"/>
      <c r="I3786"/>
      <c r="P3786"/>
    </row>
    <row r="3787" spans="3:16" x14ac:dyDescent="0.2">
      <c r="C3787" s="151"/>
      <c r="I3787"/>
      <c r="P3787"/>
    </row>
    <row r="3788" spans="3:16" x14ac:dyDescent="0.2">
      <c r="C3788" s="151"/>
      <c r="I3788"/>
      <c r="P3788"/>
    </row>
    <row r="3789" spans="3:16" x14ac:dyDescent="0.2">
      <c r="C3789" s="151"/>
      <c r="I3789"/>
      <c r="P3789"/>
    </row>
    <row r="3790" spans="3:16" x14ac:dyDescent="0.2">
      <c r="C3790" s="151"/>
      <c r="I3790"/>
      <c r="P3790"/>
    </row>
    <row r="3791" spans="3:16" x14ac:dyDescent="0.2">
      <c r="C3791" s="151"/>
      <c r="I3791"/>
      <c r="P3791"/>
    </row>
    <row r="3792" spans="3:16" x14ac:dyDescent="0.2">
      <c r="C3792" s="151"/>
      <c r="I3792"/>
      <c r="P3792"/>
    </row>
    <row r="3793" spans="3:16" x14ac:dyDescent="0.2">
      <c r="C3793" s="151"/>
      <c r="I3793"/>
      <c r="P3793"/>
    </row>
    <row r="3794" spans="3:16" x14ac:dyDescent="0.2">
      <c r="C3794" s="151"/>
      <c r="I3794"/>
      <c r="P3794"/>
    </row>
    <row r="3795" spans="3:16" x14ac:dyDescent="0.2">
      <c r="C3795" s="151"/>
      <c r="I3795"/>
      <c r="P3795"/>
    </row>
    <row r="3796" spans="3:16" x14ac:dyDescent="0.2">
      <c r="C3796" s="151"/>
      <c r="I3796"/>
      <c r="P3796"/>
    </row>
    <row r="3797" spans="3:16" x14ac:dyDescent="0.2">
      <c r="C3797" s="151"/>
      <c r="I3797"/>
      <c r="P3797"/>
    </row>
    <row r="3798" spans="3:16" x14ac:dyDescent="0.2">
      <c r="C3798" s="151"/>
      <c r="I3798"/>
      <c r="P3798"/>
    </row>
    <row r="3799" spans="3:16" x14ac:dyDescent="0.2">
      <c r="C3799" s="151"/>
      <c r="I3799"/>
      <c r="P3799"/>
    </row>
    <row r="3800" spans="3:16" x14ac:dyDescent="0.2">
      <c r="C3800" s="151"/>
      <c r="I3800"/>
      <c r="P3800"/>
    </row>
    <row r="3801" spans="3:16" x14ac:dyDescent="0.2">
      <c r="C3801" s="151"/>
      <c r="I3801"/>
      <c r="P3801"/>
    </row>
    <row r="3802" spans="3:16" x14ac:dyDescent="0.2">
      <c r="C3802" s="151"/>
      <c r="I3802"/>
      <c r="P3802"/>
    </row>
    <row r="3803" spans="3:16" x14ac:dyDescent="0.2">
      <c r="C3803" s="151"/>
      <c r="I3803"/>
      <c r="P3803"/>
    </row>
    <row r="3804" spans="3:16" x14ac:dyDescent="0.2">
      <c r="C3804" s="151"/>
      <c r="I3804"/>
      <c r="P3804"/>
    </row>
    <row r="3805" spans="3:16" x14ac:dyDescent="0.2">
      <c r="C3805" s="151"/>
      <c r="I3805"/>
      <c r="P3805"/>
    </row>
    <row r="3806" spans="3:16" x14ac:dyDescent="0.2">
      <c r="C3806" s="151"/>
      <c r="I3806"/>
      <c r="P3806"/>
    </row>
    <row r="3807" spans="3:16" x14ac:dyDescent="0.2">
      <c r="C3807" s="151"/>
      <c r="I3807"/>
      <c r="P3807"/>
    </row>
    <row r="3808" spans="3:16" x14ac:dyDescent="0.2">
      <c r="C3808" s="151"/>
      <c r="I3808"/>
      <c r="P3808"/>
    </row>
    <row r="3809" spans="3:16" x14ac:dyDescent="0.2">
      <c r="C3809" s="151"/>
      <c r="I3809"/>
      <c r="P3809"/>
    </row>
    <row r="3810" spans="3:16" x14ac:dyDescent="0.2">
      <c r="C3810" s="151"/>
      <c r="I3810"/>
      <c r="P3810"/>
    </row>
    <row r="3811" spans="3:16" x14ac:dyDescent="0.2">
      <c r="C3811" s="151"/>
      <c r="I3811"/>
      <c r="P3811"/>
    </row>
    <row r="3812" spans="3:16" x14ac:dyDescent="0.2">
      <c r="C3812" s="151"/>
      <c r="I3812"/>
      <c r="P3812"/>
    </row>
    <row r="3813" spans="3:16" x14ac:dyDescent="0.2">
      <c r="C3813" s="151"/>
      <c r="I3813"/>
      <c r="P3813"/>
    </row>
    <row r="3814" spans="3:16" x14ac:dyDescent="0.2">
      <c r="C3814" s="151"/>
      <c r="I3814"/>
      <c r="P3814"/>
    </row>
    <row r="3815" spans="3:16" x14ac:dyDescent="0.2">
      <c r="C3815" s="151"/>
      <c r="I3815"/>
      <c r="P3815"/>
    </row>
    <row r="3816" spans="3:16" x14ac:dyDescent="0.2">
      <c r="C3816" s="151"/>
      <c r="I3816"/>
      <c r="P3816"/>
    </row>
    <row r="3817" spans="3:16" x14ac:dyDescent="0.2">
      <c r="C3817" s="151"/>
      <c r="I3817"/>
      <c r="P3817"/>
    </row>
    <row r="3818" spans="3:16" x14ac:dyDescent="0.2">
      <c r="C3818" s="151"/>
      <c r="I3818"/>
      <c r="P3818"/>
    </row>
    <row r="3819" spans="3:16" x14ac:dyDescent="0.2">
      <c r="C3819" s="151"/>
      <c r="I3819"/>
      <c r="P3819"/>
    </row>
    <row r="3820" spans="3:16" x14ac:dyDescent="0.2">
      <c r="C3820" s="151"/>
      <c r="I3820"/>
      <c r="P3820"/>
    </row>
    <row r="3821" spans="3:16" x14ac:dyDescent="0.2">
      <c r="C3821" s="151"/>
      <c r="I3821"/>
      <c r="P3821"/>
    </row>
    <row r="3822" spans="3:16" x14ac:dyDescent="0.2">
      <c r="C3822" s="151"/>
      <c r="I3822"/>
      <c r="P3822"/>
    </row>
    <row r="3823" spans="3:16" x14ac:dyDescent="0.2">
      <c r="C3823" s="151"/>
      <c r="I3823"/>
      <c r="P3823"/>
    </row>
    <row r="3824" spans="3:16" x14ac:dyDescent="0.2">
      <c r="C3824" s="151"/>
      <c r="I3824"/>
      <c r="P3824"/>
    </row>
    <row r="3825" spans="3:16" x14ac:dyDescent="0.2">
      <c r="C3825" s="151"/>
      <c r="I3825"/>
      <c r="P3825"/>
    </row>
    <row r="3826" spans="3:16" x14ac:dyDescent="0.2">
      <c r="C3826" s="151"/>
      <c r="I3826"/>
      <c r="P3826"/>
    </row>
    <row r="3827" spans="3:16" x14ac:dyDescent="0.2">
      <c r="C3827" s="151"/>
      <c r="I3827"/>
      <c r="P3827"/>
    </row>
    <row r="3828" spans="3:16" x14ac:dyDescent="0.2">
      <c r="C3828" s="151"/>
      <c r="I3828"/>
      <c r="P3828"/>
    </row>
    <row r="3829" spans="3:16" x14ac:dyDescent="0.2">
      <c r="C3829" s="151"/>
      <c r="I3829"/>
      <c r="P3829"/>
    </row>
    <row r="3830" spans="3:16" x14ac:dyDescent="0.2">
      <c r="C3830" s="151"/>
      <c r="I3830"/>
      <c r="P3830"/>
    </row>
    <row r="3831" spans="3:16" x14ac:dyDescent="0.2">
      <c r="C3831" s="151"/>
      <c r="I3831"/>
      <c r="P3831"/>
    </row>
    <row r="3832" spans="3:16" x14ac:dyDescent="0.2">
      <c r="C3832" s="151"/>
      <c r="I3832"/>
      <c r="P3832"/>
    </row>
    <row r="3833" spans="3:16" x14ac:dyDescent="0.2">
      <c r="C3833" s="151"/>
      <c r="I3833"/>
      <c r="P3833"/>
    </row>
    <row r="3834" spans="3:16" x14ac:dyDescent="0.2">
      <c r="C3834" s="151"/>
      <c r="I3834"/>
      <c r="P3834"/>
    </row>
    <row r="3835" spans="3:16" x14ac:dyDescent="0.2">
      <c r="C3835" s="151"/>
      <c r="I3835"/>
      <c r="P3835"/>
    </row>
    <row r="3836" spans="3:16" x14ac:dyDescent="0.2">
      <c r="C3836" s="151"/>
      <c r="I3836"/>
      <c r="P3836"/>
    </row>
    <row r="3837" spans="3:16" x14ac:dyDescent="0.2">
      <c r="C3837" s="151"/>
      <c r="I3837"/>
      <c r="P3837"/>
    </row>
    <row r="3838" spans="3:16" x14ac:dyDescent="0.2">
      <c r="C3838" s="151"/>
      <c r="I3838"/>
      <c r="P3838"/>
    </row>
    <row r="3839" spans="3:16" x14ac:dyDescent="0.2">
      <c r="C3839" s="151"/>
      <c r="I3839"/>
      <c r="P3839"/>
    </row>
    <row r="3840" spans="3:16" x14ac:dyDescent="0.2">
      <c r="C3840" s="151"/>
      <c r="I3840"/>
      <c r="P3840"/>
    </row>
    <row r="3841" spans="3:16" x14ac:dyDescent="0.2">
      <c r="C3841" s="151"/>
      <c r="I3841"/>
      <c r="P3841"/>
    </row>
    <row r="3842" spans="3:16" x14ac:dyDescent="0.2">
      <c r="C3842" s="151"/>
      <c r="I3842"/>
      <c r="P3842"/>
    </row>
    <row r="3843" spans="3:16" x14ac:dyDescent="0.2">
      <c r="C3843" s="151"/>
      <c r="I3843"/>
      <c r="P3843"/>
    </row>
    <row r="3844" spans="3:16" x14ac:dyDescent="0.2">
      <c r="C3844" s="151"/>
      <c r="I3844"/>
      <c r="P3844"/>
    </row>
    <row r="3845" spans="3:16" x14ac:dyDescent="0.2">
      <c r="C3845" s="151"/>
      <c r="I3845"/>
      <c r="P3845"/>
    </row>
    <row r="3846" spans="3:16" x14ac:dyDescent="0.2">
      <c r="C3846" s="151"/>
      <c r="I3846"/>
      <c r="P3846"/>
    </row>
    <row r="3847" spans="3:16" x14ac:dyDescent="0.2">
      <c r="C3847" s="151"/>
      <c r="I3847"/>
      <c r="P3847"/>
    </row>
    <row r="3848" spans="3:16" x14ac:dyDescent="0.2">
      <c r="C3848" s="151"/>
      <c r="I3848"/>
      <c r="P3848"/>
    </row>
    <row r="3849" spans="3:16" x14ac:dyDescent="0.2">
      <c r="C3849" s="151"/>
      <c r="I3849"/>
      <c r="P3849"/>
    </row>
    <row r="3850" spans="3:16" x14ac:dyDescent="0.2">
      <c r="C3850" s="151"/>
      <c r="I3850"/>
      <c r="P3850"/>
    </row>
    <row r="3851" spans="3:16" x14ac:dyDescent="0.2">
      <c r="C3851" s="151"/>
      <c r="I3851"/>
      <c r="P3851"/>
    </row>
    <row r="3852" spans="3:16" x14ac:dyDescent="0.2">
      <c r="C3852" s="151"/>
      <c r="I3852"/>
      <c r="P3852"/>
    </row>
    <row r="3853" spans="3:16" x14ac:dyDescent="0.2">
      <c r="C3853" s="151"/>
      <c r="I3853"/>
      <c r="P3853"/>
    </row>
    <row r="3854" spans="3:16" x14ac:dyDescent="0.2">
      <c r="C3854" s="151"/>
      <c r="I3854"/>
      <c r="P3854"/>
    </row>
    <row r="3855" spans="3:16" x14ac:dyDescent="0.2">
      <c r="C3855" s="151"/>
      <c r="I3855"/>
      <c r="P3855"/>
    </row>
    <row r="3856" spans="3:16" x14ac:dyDescent="0.2">
      <c r="C3856" s="151"/>
      <c r="I3856"/>
      <c r="P3856"/>
    </row>
    <row r="3857" spans="3:16" x14ac:dyDescent="0.2">
      <c r="C3857" s="151"/>
      <c r="I3857"/>
      <c r="P3857"/>
    </row>
    <row r="3858" spans="3:16" x14ac:dyDescent="0.2">
      <c r="C3858" s="151"/>
      <c r="I3858"/>
      <c r="P3858"/>
    </row>
    <row r="3859" spans="3:16" x14ac:dyDescent="0.2">
      <c r="C3859" s="151"/>
      <c r="I3859"/>
      <c r="P3859"/>
    </row>
    <row r="3860" spans="3:16" x14ac:dyDescent="0.2">
      <c r="C3860" s="151"/>
      <c r="I3860"/>
      <c r="P3860"/>
    </row>
    <row r="3861" spans="3:16" x14ac:dyDescent="0.2">
      <c r="C3861" s="151"/>
      <c r="I3861"/>
      <c r="P3861"/>
    </row>
    <row r="3862" spans="3:16" x14ac:dyDescent="0.2">
      <c r="C3862" s="151"/>
      <c r="I3862"/>
      <c r="P3862"/>
    </row>
    <row r="3863" spans="3:16" x14ac:dyDescent="0.2">
      <c r="C3863" s="151"/>
      <c r="I3863"/>
      <c r="P3863"/>
    </row>
    <row r="3864" spans="3:16" x14ac:dyDescent="0.2">
      <c r="C3864" s="151"/>
      <c r="I3864"/>
      <c r="P3864"/>
    </row>
    <row r="3865" spans="3:16" x14ac:dyDescent="0.2">
      <c r="C3865" s="151"/>
      <c r="I3865"/>
      <c r="P3865"/>
    </row>
    <row r="3866" spans="3:16" x14ac:dyDescent="0.2">
      <c r="C3866" s="151"/>
      <c r="I3866"/>
      <c r="P3866"/>
    </row>
    <row r="3867" spans="3:16" x14ac:dyDescent="0.2">
      <c r="C3867" s="151"/>
      <c r="I3867"/>
      <c r="P3867"/>
    </row>
    <row r="3868" spans="3:16" x14ac:dyDescent="0.2">
      <c r="C3868" s="151"/>
      <c r="I3868"/>
      <c r="P3868"/>
    </row>
    <row r="3869" spans="3:16" x14ac:dyDescent="0.2">
      <c r="C3869" s="151"/>
      <c r="I3869"/>
      <c r="P3869"/>
    </row>
    <row r="3870" spans="3:16" x14ac:dyDescent="0.2">
      <c r="C3870" s="151"/>
      <c r="I3870"/>
      <c r="P3870"/>
    </row>
    <row r="3871" spans="3:16" x14ac:dyDescent="0.2">
      <c r="C3871" s="151"/>
      <c r="I3871"/>
      <c r="P3871"/>
    </row>
    <row r="3872" spans="3:16" x14ac:dyDescent="0.2">
      <c r="C3872" s="151"/>
      <c r="I3872"/>
      <c r="P3872"/>
    </row>
    <row r="3873" spans="3:16" x14ac:dyDescent="0.2">
      <c r="C3873" s="151"/>
      <c r="I3873"/>
      <c r="P3873"/>
    </row>
    <row r="3874" spans="3:16" x14ac:dyDescent="0.2">
      <c r="C3874" s="151"/>
      <c r="I3874"/>
      <c r="P3874"/>
    </row>
    <row r="3875" spans="3:16" x14ac:dyDescent="0.2">
      <c r="C3875" s="151"/>
      <c r="I3875"/>
      <c r="P3875"/>
    </row>
    <row r="3876" spans="3:16" x14ac:dyDescent="0.2">
      <c r="C3876" s="151"/>
      <c r="I3876"/>
      <c r="P3876"/>
    </row>
    <row r="3877" spans="3:16" x14ac:dyDescent="0.2">
      <c r="C3877" s="151"/>
      <c r="I3877"/>
      <c r="P3877"/>
    </row>
    <row r="3878" spans="3:16" x14ac:dyDescent="0.2">
      <c r="C3878" s="151"/>
      <c r="I3878"/>
      <c r="P3878"/>
    </row>
    <row r="3879" spans="3:16" x14ac:dyDescent="0.2">
      <c r="C3879" s="151"/>
      <c r="I3879"/>
      <c r="P3879"/>
    </row>
    <row r="3880" spans="3:16" x14ac:dyDescent="0.2">
      <c r="C3880" s="151"/>
      <c r="I3880"/>
      <c r="P3880"/>
    </row>
    <row r="3881" spans="3:16" x14ac:dyDescent="0.2">
      <c r="C3881" s="151"/>
      <c r="I3881"/>
      <c r="P3881"/>
    </row>
    <row r="3882" spans="3:16" x14ac:dyDescent="0.2">
      <c r="C3882" s="151"/>
      <c r="I3882"/>
      <c r="P3882"/>
    </row>
    <row r="3883" spans="3:16" x14ac:dyDescent="0.2">
      <c r="C3883" s="151"/>
      <c r="I3883"/>
      <c r="P3883"/>
    </row>
    <row r="3884" spans="3:16" x14ac:dyDescent="0.2">
      <c r="C3884" s="151"/>
      <c r="I3884"/>
      <c r="P3884"/>
    </row>
    <row r="3885" spans="3:16" x14ac:dyDescent="0.2">
      <c r="C3885" s="151"/>
      <c r="I3885"/>
      <c r="P3885"/>
    </row>
    <row r="3886" spans="3:16" x14ac:dyDescent="0.2">
      <c r="C3886" s="151"/>
      <c r="I3886"/>
      <c r="P3886"/>
    </row>
    <row r="3887" spans="3:16" x14ac:dyDescent="0.2">
      <c r="C3887" s="151"/>
      <c r="I3887"/>
      <c r="P3887"/>
    </row>
    <row r="3888" spans="3:16" x14ac:dyDescent="0.2">
      <c r="C3888" s="151"/>
      <c r="I3888"/>
      <c r="P3888"/>
    </row>
    <row r="3889" spans="3:16" x14ac:dyDescent="0.2">
      <c r="C3889" s="151"/>
      <c r="I3889"/>
      <c r="P3889"/>
    </row>
    <row r="3890" spans="3:16" x14ac:dyDescent="0.2">
      <c r="C3890" s="151"/>
      <c r="I3890"/>
      <c r="P3890"/>
    </row>
    <row r="3891" spans="3:16" x14ac:dyDescent="0.2">
      <c r="C3891" s="151"/>
      <c r="I3891"/>
      <c r="P3891"/>
    </row>
    <row r="3892" spans="3:16" x14ac:dyDescent="0.2">
      <c r="C3892" s="151"/>
      <c r="I3892"/>
      <c r="P3892"/>
    </row>
    <row r="3893" spans="3:16" x14ac:dyDescent="0.2">
      <c r="C3893" s="151"/>
      <c r="I3893"/>
      <c r="P3893"/>
    </row>
    <row r="3894" spans="3:16" x14ac:dyDescent="0.2">
      <c r="C3894" s="151"/>
      <c r="I3894"/>
      <c r="P3894"/>
    </row>
    <row r="3895" spans="3:16" x14ac:dyDescent="0.2">
      <c r="C3895" s="151"/>
      <c r="I3895"/>
      <c r="P3895"/>
    </row>
    <row r="3896" spans="3:16" x14ac:dyDescent="0.2">
      <c r="C3896" s="151"/>
      <c r="I3896"/>
      <c r="P3896"/>
    </row>
    <row r="3897" spans="3:16" x14ac:dyDescent="0.2">
      <c r="C3897" s="151"/>
      <c r="I3897"/>
      <c r="P3897"/>
    </row>
    <row r="3898" spans="3:16" x14ac:dyDescent="0.2">
      <c r="C3898" s="151"/>
      <c r="I3898"/>
      <c r="P3898"/>
    </row>
    <row r="3899" spans="3:16" x14ac:dyDescent="0.2">
      <c r="C3899" s="151"/>
      <c r="I3899"/>
      <c r="P3899"/>
    </row>
    <row r="3900" spans="3:16" x14ac:dyDescent="0.2">
      <c r="C3900" s="151"/>
      <c r="I3900"/>
      <c r="P3900"/>
    </row>
    <row r="3901" spans="3:16" x14ac:dyDescent="0.2">
      <c r="C3901" s="151"/>
      <c r="I3901"/>
      <c r="P3901"/>
    </row>
    <row r="3902" spans="3:16" x14ac:dyDescent="0.2">
      <c r="C3902" s="151"/>
      <c r="I3902"/>
      <c r="P3902"/>
    </row>
    <row r="3903" spans="3:16" x14ac:dyDescent="0.2">
      <c r="C3903" s="151"/>
      <c r="I3903"/>
      <c r="P3903"/>
    </row>
    <row r="3904" spans="3:16" x14ac:dyDescent="0.2">
      <c r="C3904" s="151"/>
      <c r="I3904"/>
      <c r="P3904"/>
    </row>
    <row r="3905" spans="3:16" x14ac:dyDescent="0.2">
      <c r="C3905" s="151"/>
      <c r="I3905"/>
      <c r="P3905"/>
    </row>
    <row r="3906" spans="3:16" x14ac:dyDescent="0.2">
      <c r="C3906" s="151"/>
      <c r="I3906"/>
      <c r="P3906"/>
    </row>
    <row r="3907" spans="3:16" x14ac:dyDescent="0.2">
      <c r="C3907" s="151"/>
      <c r="I3907"/>
      <c r="P3907"/>
    </row>
    <row r="3908" spans="3:16" x14ac:dyDescent="0.2">
      <c r="C3908" s="151"/>
      <c r="I3908"/>
      <c r="P3908"/>
    </row>
    <row r="3909" spans="3:16" x14ac:dyDescent="0.2">
      <c r="C3909" s="151"/>
      <c r="I3909"/>
      <c r="P3909"/>
    </row>
    <row r="3910" spans="3:16" x14ac:dyDescent="0.2">
      <c r="C3910" s="151"/>
      <c r="I3910"/>
      <c r="P3910"/>
    </row>
    <row r="3911" spans="3:16" x14ac:dyDescent="0.2">
      <c r="C3911" s="151"/>
      <c r="I3911"/>
      <c r="P3911"/>
    </row>
    <row r="3912" spans="3:16" x14ac:dyDescent="0.2">
      <c r="C3912" s="151"/>
      <c r="I3912"/>
      <c r="P3912"/>
    </row>
    <row r="3913" spans="3:16" x14ac:dyDescent="0.2">
      <c r="C3913" s="151"/>
      <c r="I3913"/>
      <c r="P3913"/>
    </row>
    <row r="3914" spans="3:16" x14ac:dyDescent="0.2">
      <c r="C3914" s="151"/>
      <c r="I3914"/>
      <c r="P3914"/>
    </row>
    <row r="3915" spans="3:16" x14ac:dyDescent="0.2">
      <c r="C3915" s="151"/>
      <c r="I3915"/>
      <c r="P3915"/>
    </row>
    <row r="3916" spans="3:16" x14ac:dyDescent="0.2">
      <c r="C3916" s="151"/>
      <c r="I3916"/>
      <c r="P3916"/>
    </row>
    <row r="3917" spans="3:16" x14ac:dyDescent="0.2">
      <c r="C3917" s="151"/>
      <c r="I3917"/>
      <c r="P3917"/>
    </row>
    <row r="3918" spans="3:16" x14ac:dyDescent="0.2">
      <c r="C3918" s="151"/>
      <c r="I3918"/>
      <c r="P3918"/>
    </row>
    <row r="3919" spans="3:16" x14ac:dyDescent="0.2">
      <c r="C3919" s="151"/>
      <c r="I3919"/>
      <c r="P3919"/>
    </row>
    <row r="3920" spans="3:16" x14ac:dyDescent="0.2">
      <c r="C3920" s="151"/>
      <c r="I3920"/>
      <c r="P3920"/>
    </row>
    <row r="3921" spans="3:16" x14ac:dyDescent="0.2">
      <c r="C3921" s="151"/>
      <c r="I3921"/>
      <c r="P3921"/>
    </row>
    <row r="3922" spans="3:16" x14ac:dyDescent="0.2">
      <c r="C3922" s="151"/>
      <c r="I3922"/>
      <c r="P3922"/>
    </row>
    <row r="3923" spans="3:16" x14ac:dyDescent="0.2">
      <c r="C3923" s="151"/>
      <c r="I3923"/>
      <c r="P3923"/>
    </row>
    <row r="3924" spans="3:16" x14ac:dyDescent="0.2">
      <c r="C3924" s="151"/>
      <c r="I3924"/>
      <c r="P3924"/>
    </row>
    <row r="3925" spans="3:16" x14ac:dyDescent="0.2">
      <c r="C3925" s="151"/>
      <c r="I3925"/>
      <c r="P3925"/>
    </row>
    <row r="3926" spans="3:16" x14ac:dyDescent="0.2">
      <c r="C3926" s="151"/>
      <c r="I3926"/>
      <c r="P3926"/>
    </row>
    <row r="3927" spans="3:16" x14ac:dyDescent="0.2">
      <c r="C3927" s="151"/>
      <c r="I3927"/>
      <c r="P3927"/>
    </row>
    <row r="3928" spans="3:16" x14ac:dyDescent="0.2">
      <c r="C3928" s="151"/>
      <c r="I3928"/>
      <c r="P3928"/>
    </row>
    <row r="3929" spans="3:16" x14ac:dyDescent="0.2">
      <c r="C3929" s="151"/>
      <c r="I3929"/>
      <c r="P3929"/>
    </row>
    <row r="3930" spans="3:16" x14ac:dyDescent="0.2">
      <c r="C3930" s="151"/>
      <c r="I3930"/>
      <c r="P3930"/>
    </row>
    <row r="3931" spans="3:16" x14ac:dyDescent="0.2">
      <c r="C3931" s="151"/>
      <c r="I3931"/>
      <c r="P3931"/>
    </row>
    <row r="3932" spans="3:16" x14ac:dyDescent="0.2">
      <c r="C3932" s="151"/>
      <c r="I3932"/>
      <c r="P3932"/>
    </row>
    <row r="3933" spans="3:16" x14ac:dyDescent="0.2">
      <c r="C3933" s="151"/>
      <c r="I3933"/>
      <c r="P3933"/>
    </row>
    <row r="3934" spans="3:16" x14ac:dyDescent="0.2">
      <c r="C3934" s="151"/>
      <c r="I3934"/>
      <c r="P3934"/>
    </row>
    <row r="3935" spans="3:16" x14ac:dyDescent="0.2">
      <c r="C3935" s="151"/>
      <c r="I3935"/>
      <c r="P3935"/>
    </row>
    <row r="3936" spans="3:16" x14ac:dyDescent="0.2">
      <c r="C3936" s="151"/>
      <c r="I3936"/>
      <c r="P3936"/>
    </row>
    <row r="3937" spans="3:16" x14ac:dyDescent="0.2">
      <c r="C3937" s="151"/>
      <c r="I3937"/>
      <c r="P3937"/>
    </row>
    <row r="3938" spans="3:16" x14ac:dyDescent="0.2">
      <c r="C3938" s="151"/>
      <c r="I3938"/>
      <c r="P3938"/>
    </row>
    <row r="3939" spans="3:16" x14ac:dyDescent="0.2">
      <c r="C3939" s="151"/>
      <c r="I3939"/>
      <c r="P3939"/>
    </row>
    <row r="3940" spans="3:16" x14ac:dyDescent="0.2">
      <c r="C3940" s="151"/>
      <c r="I3940"/>
      <c r="P3940"/>
    </row>
    <row r="3941" spans="3:16" x14ac:dyDescent="0.2">
      <c r="C3941" s="151"/>
      <c r="I3941"/>
      <c r="P3941"/>
    </row>
    <row r="3942" spans="3:16" x14ac:dyDescent="0.2">
      <c r="C3942" s="151"/>
      <c r="I3942"/>
      <c r="P3942"/>
    </row>
    <row r="3943" spans="3:16" x14ac:dyDescent="0.2">
      <c r="C3943" s="151"/>
      <c r="I3943"/>
      <c r="P3943"/>
    </row>
    <row r="3944" spans="3:16" x14ac:dyDescent="0.2">
      <c r="C3944" s="151"/>
      <c r="I3944"/>
      <c r="P3944"/>
    </row>
    <row r="3945" spans="3:16" x14ac:dyDescent="0.2">
      <c r="C3945" s="151"/>
      <c r="I3945"/>
      <c r="P3945"/>
    </row>
    <row r="3946" spans="3:16" x14ac:dyDescent="0.2">
      <c r="C3946" s="151"/>
      <c r="I3946"/>
      <c r="P3946"/>
    </row>
    <row r="3947" spans="3:16" x14ac:dyDescent="0.2">
      <c r="C3947" s="151"/>
      <c r="I3947"/>
      <c r="P3947"/>
    </row>
    <row r="3948" spans="3:16" x14ac:dyDescent="0.2">
      <c r="C3948" s="151"/>
      <c r="I3948"/>
      <c r="P3948"/>
    </row>
    <row r="3949" spans="3:16" x14ac:dyDescent="0.2">
      <c r="C3949" s="151"/>
      <c r="I3949"/>
      <c r="P3949"/>
    </row>
    <row r="3950" spans="3:16" x14ac:dyDescent="0.2">
      <c r="C3950" s="151"/>
      <c r="I3950"/>
      <c r="P3950"/>
    </row>
    <row r="3951" spans="3:16" x14ac:dyDescent="0.2">
      <c r="C3951" s="151"/>
      <c r="I3951"/>
      <c r="P3951"/>
    </row>
    <row r="3952" spans="3:16" x14ac:dyDescent="0.2">
      <c r="C3952" s="151"/>
      <c r="I3952"/>
      <c r="P3952"/>
    </row>
    <row r="3953" spans="3:16" x14ac:dyDescent="0.2">
      <c r="C3953" s="151"/>
      <c r="I3953"/>
      <c r="P3953"/>
    </row>
    <row r="3954" spans="3:16" x14ac:dyDescent="0.2">
      <c r="C3954" s="151"/>
      <c r="I3954"/>
      <c r="P3954"/>
    </row>
    <row r="3955" spans="3:16" x14ac:dyDescent="0.2">
      <c r="C3955" s="151"/>
      <c r="I3955"/>
      <c r="P3955"/>
    </row>
    <row r="3956" spans="3:16" x14ac:dyDescent="0.2">
      <c r="C3956" s="151"/>
      <c r="I3956"/>
      <c r="P3956"/>
    </row>
    <row r="3957" spans="3:16" x14ac:dyDescent="0.2">
      <c r="C3957" s="151"/>
      <c r="I3957"/>
      <c r="P3957"/>
    </row>
    <row r="3958" spans="3:16" x14ac:dyDescent="0.2">
      <c r="C3958" s="151"/>
      <c r="I3958"/>
      <c r="P3958"/>
    </row>
    <row r="3959" spans="3:16" x14ac:dyDescent="0.2">
      <c r="C3959" s="151"/>
      <c r="I3959"/>
      <c r="P3959"/>
    </row>
    <row r="3960" spans="3:16" x14ac:dyDescent="0.2">
      <c r="C3960" s="151"/>
      <c r="I3960"/>
      <c r="P3960"/>
    </row>
    <row r="3961" spans="3:16" x14ac:dyDescent="0.2">
      <c r="C3961" s="151"/>
      <c r="I3961"/>
      <c r="P3961"/>
    </row>
    <row r="3962" spans="3:16" x14ac:dyDescent="0.2">
      <c r="C3962" s="151"/>
      <c r="I3962"/>
      <c r="P3962"/>
    </row>
    <row r="3963" spans="3:16" x14ac:dyDescent="0.2">
      <c r="C3963" s="151"/>
      <c r="I3963"/>
      <c r="P3963"/>
    </row>
    <row r="3964" spans="3:16" x14ac:dyDescent="0.2">
      <c r="C3964" s="151"/>
      <c r="I3964"/>
      <c r="P3964"/>
    </row>
    <row r="3965" spans="3:16" x14ac:dyDescent="0.2">
      <c r="C3965" s="151"/>
      <c r="I3965"/>
      <c r="P3965"/>
    </row>
    <row r="3966" spans="3:16" x14ac:dyDescent="0.2">
      <c r="C3966" s="151"/>
      <c r="I3966"/>
      <c r="P3966"/>
    </row>
    <row r="3967" spans="3:16" x14ac:dyDescent="0.2">
      <c r="C3967" s="151"/>
      <c r="I3967"/>
      <c r="P3967"/>
    </row>
    <row r="3968" spans="3:16" x14ac:dyDescent="0.2">
      <c r="C3968" s="151"/>
      <c r="I3968"/>
      <c r="P3968"/>
    </row>
    <row r="3969" spans="3:16" x14ac:dyDescent="0.2">
      <c r="C3969" s="151"/>
      <c r="I3969"/>
      <c r="P3969"/>
    </row>
    <row r="3970" spans="3:16" x14ac:dyDescent="0.2">
      <c r="C3970" s="151"/>
      <c r="I3970"/>
      <c r="P3970"/>
    </row>
    <row r="3971" spans="3:16" x14ac:dyDescent="0.2">
      <c r="C3971" s="151"/>
      <c r="I3971"/>
      <c r="P3971"/>
    </row>
    <row r="3972" spans="3:16" x14ac:dyDescent="0.2">
      <c r="C3972" s="151"/>
      <c r="I3972"/>
      <c r="P3972"/>
    </row>
    <row r="3973" spans="3:16" x14ac:dyDescent="0.2">
      <c r="C3973" s="151"/>
      <c r="I3973"/>
      <c r="P3973"/>
    </row>
    <row r="3974" spans="3:16" x14ac:dyDescent="0.2">
      <c r="C3974" s="151"/>
      <c r="I3974"/>
      <c r="P3974"/>
    </row>
    <row r="3975" spans="3:16" x14ac:dyDescent="0.2">
      <c r="C3975" s="151"/>
      <c r="I3975"/>
      <c r="P3975"/>
    </row>
    <row r="3976" spans="3:16" x14ac:dyDescent="0.2">
      <c r="C3976" s="151"/>
      <c r="I3976"/>
      <c r="P3976"/>
    </row>
    <row r="3977" spans="3:16" x14ac:dyDescent="0.2">
      <c r="C3977" s="151"/>
      <c r="I3977"/>
      <c r="P3977"/>
    </row>
    <row r="3978" spans="3:16" x14ac:dyDescent="0.2">
      <c r="C3978" s="151"/>
      <c r="I3978"/>
      <c r="P3978"/>
    </row>
    <row r="3979" spans="3:16" x14ac:dyDescent="0.2">
      <c r="C3979" s="151"/>
      <c r="I3979"/>
      <c r="P3979"/>
    </row>
    <row r="3980" spans="3:16" x14ac:dyDescent="0.2">
      <c r="C3980" s="151"/>
      <c r="I3980"/>
      <c r="P3980"/>
    </row>
    <row r="3981" spans="3:16" x14ac:dyDescent="0.2">
      <c r="C3981" s="151"/>
      <c r="I3981"/>
      <c r="P3981"/>
    </row>
    <row r="3982" spans="3:16" x14ac:dyDescent="0.2">
      <c r="C3982" s="151"/>
      <c r="I3982"/>
      <c r="P3982"/>
    </row>
    <row r="3983" spans="3:16" x14ac:dyDescent="0.2">
      <c r="C3983" s="151"/>
      <c r="I3983"/>
      <c r="P3983"/>
    </row>
    <row r="3984" spans="3:16" x14ac:dyDescent="0.2">
      <c r="C3984" s="151"/>
      <c r="I3984"/>
      <c r="P3984"/>
    </row>
    <row r="3985" spans="3:16" x14ac:dyDescent="0.2">
      <c r="C3985" s="151"/>
      <c r="I3985"/>
      <c r="P3985"/>
    </row>
    <row r="3986" spans="3:16" x14ac:dyDescent="0.2">
      <c r="C3986" s="151"/>
      <c r="I3986"/>
      <c r="P3986"/>
    </row>
    <row r="3987" spans="3:16" x14ac:dyDescent="0.2">
      <c r="C3987" s="151"/>
      <c r="I3987"/>
      <c r="P3987"/>
    </row>
    <row r="3988" spans="3:16" x14ac:dyDescent="0.2">
      <c r="C3988" s="151"/>
      <c r="I3988"/>
      <c r="P3988"/>
    </row>
    <row r="3989" spans="3:16" x14ac:dyDescent="0.2">
      <c r="C3989" s="151"/>
      <c r="I3989"/>
      <c r="P3989"/>
    </row>
    <row r="3990" spans="3:16" x14ac:dyDescent="0.2">
      <c r="C3990" s="151"/>
      <c r="I3990"/>
      <c r="P3990"/>
    </row>
    <row r="3991" spans="3:16" x14ac:dyDescent="0.2">
      <c r="C3991" s="151"/>
      <c r="I3991"/>
      <c r="P3991"/>
    </row>
    <row r="3992" spans="3:16" x14ac:dyDescent="0.2">
      <c r="C3992" s="151"/>
      <c r="I3992"/>
      <c r="P3992"/>
    </row>
    <row r="3993" spans="3:16" x14ac:dyDescent="0.2">
      <c r="C3993" s="151"/>
      <c r="I3993"/>
      <c r="P3993"/>
    </row>
    <row r="3994" spans="3:16" x14ac:dyDescent="0.2">
      <c r="C3994" s="151"/>
      <c r="I3994"/>
      <c r="P3994"/>
    </row>
    <row r="3995" spans="3:16" x14ac:dyDescent="0.2">
      <c r="C3995" s="151"/>
      <c r="I3995"/>
      <c r="P3995"/>
    </row>
    <row r="3996" spans="3:16" x14ac:dyDescent="0.2">
      <c r="C3996" s="151"/>
      <c r="I3996"/>
      <c r="P3996"/>
    </row>
    <row r="3997" spans="3:16" x14ac:dyDescent="0.2">
      <c r="C3997" s="151"/>
      <c r="I3997"/>
      <c r="P3997"/>
    </row>
    <row r="3998" spans="3:16" x14ac:dyDescent="0.2">
      <c r="C3998" s="151"/>
      <c r="I3998"/>
      <c r="P3998"/>
    </row>
    <row r="3999" spans="3:16" x14ac:dyDescent="0.2">
      <c r="C3999" s="151"/>
      <c r="I3999"/>
      <c r="P3999"/>
    </row>
    <row r="4000" spans="3:16" x14ac:dyDescent="0.2">
      <c r="C4000" s="151"/>
      <c r="I4000"/>
      <c r="P4000"/>
    </row>
    <row r="4001" spans="3:16" x14ac:dyDescent="0.2">
      <c r="C4001" s="151"/>
      <c r="I4001"/>
      <c r="P4001"/>
    </row>
    <row r="4002" spans="3:16" x14ac:dyDescent="0.2">
      <c r="C4002" s="151"/>
      <c r="I4002"/>
      <c r="P4002"/>
    </row>
    <row r="4003" spans="3:16" x14ac:dyDescent="0.2">
      <c r="C4003" s="151"/>
      <c r="I4003"/>
      <c r="P4003"/>
    </row>
    <row r="4004" spans="3:16" x14ac:dyDescent="0.2">
      <c r="C4004" s="151"/>
      <c r="I4004"/>
      <c r="P4004"/>
    </row>
    <row r="4005" spans="3:16" x14ac:dyDescent="0.2">
      <c r="C4005" s="151"/>
      <c r="I4005"/>
      <c r="P4005"/>
    </row>
    <row r="4006" spans="3:16" x14ac:dyDescent="0.2">
      <c r="C4006" s="151"/>
      <c r="I4006"/>
      <c r="P4006"/>
    </row>
    <row r="4007" spans="3:16" x14ac:dyDescent="0.2">
      <c r="C4007" s="151"/>
      <c r="I4007"/>
      <c r="P4007"/>
    </row>
    <row r="4008" spans="3:16" x14ac:dyDescent="0.2">
      <c r="C4008" s="151"/>
      <c r="I4008"/>
      <c r="P4008"/>
    </row>
    <row r="4009" spans="3:16" x14ac:dyDescent="0.2">
      <c r="C4009" s="151"/>
      <c r="I4009"/>
      <c r="P4009"/>
    </row>
    <row r="4010" spans="3:16" x14ac:dyDescent="0.2">
      <c r="C4010" s="151"/>
      <c r="I4010"/>
      <c r="P4010"/>
    </row>
    <row r="4011" spans="3:16" x14ac:dyDescent="0.2">
      <c r="C4011" s="151"/>
      <c r="I4011"/>
      <c r="P4011"/>
    </row>
    <row r="4012" spans="3:16" x14ac:dyDescent="0.2">
      <c r="C4012" s="151"/>
      <c r="I4012"/>
      <c r="P4012"/>
    </row>
    <row r="4013" spans="3:16" x14ac:dyDescent="0.2">
      <c r="C4013" s="151"/>
      <c r="I4013"/>
      <c r="P4013"/>
    </row>
    <row r="4014" spans="3:16" x14ac:dyDescent="0.2">
      <c r="C4014" s="151"/>
      <c r="I4014"/>
      <c r="P4014"/>
    </row>
    <row r="4015" spans="3:16" x14ac:dyDescent="0.2">
      <c r="C4015" s="151"/>
      <c r="I4015"/>
      <c r="P4015"/>
    </row>
    <row r="4016" spans="3:16" x14ac:dyDescent="0.2">
      <c r="C4016" s="151"/>
      <c r="I4016"/>
      <c r="P4016"/>
    </row>
    <row r="4017" spans="3:16" x14ac:dyDescent="0.2">
      <c r="C4017" s="151"/>
      <c r="I4017"/>
      <c r="P4017"/>
    </row>
    <row r="4018" spans="3:16" x14ac:dyDescent="0.2">
      <c r="C4018" s="151"/>
      <c r="I4018"/>
      <c r="P4018"/>
    </row>
    <row r="4019" spans="3:16" x14ac:dyDescent="0.2">
      <c r="C4019" s="151"/>
      <c r="I4019"/>
      <c r="P4019"/>
    </row>
    <row r="4020" spans="3:16" x14ac:dyDescent="0.2">
      <c r="C4020" s="151"/>
      <c r="I4020"/>
      <c r="P4020"/>
    </row>
    <row r="4021" spans="3:16" x14ac:dyDescent="0.2">
      <c r="C4021" s="151"/>
      <c r="I4021"/>
      <c r="P4021"/>
    </row>
    <row r="4022" spans="3:16" x14ac:dyDescent="0.2">
      <c r="C4022" s="151"/>
      <c r="I4022"/>
      <c r="P4022"/>
    </row>
    <row r="4023" spans="3:16" x14ac:dyDescent="0.2">
      <c r="C4023" s="151"/>
      <c r="I4023"/>
      <c r="P4023"/>
    </row>
    <row r="4024" spans="3:16" x14ac:dyDescent="0.2">
      <c r="C4024" s="151"/>
      <c r="I4024"/>
      <c r="P4024"/>
    </row>
    <row r="4025" spans="3:16" x14ac:dyDescent="0.2">
      <c r="C4025" s="151"/>
      <c r="I4025"/>
      <c r="P4025"/>
    </row>
    <row r="4026" spans="3:16" x14ac:dyDescent="0.2">
      <c r="C4026" s="151"/>
      <c r="I4026"/>
      <c r="P4026"/>
    </row>
    <row r="4027" spans="3:16" x14ac:dyDescent="0.2">
      <c r="C4027" s="151"/>
      <c r="I4027"/>
      <c r="P4027"/>
    </row>
    <row r="4028" spans="3:16" x14ac:dyDescent="0.2">
      <c r="C4028" s="151"/>
      <c r="I4028"/>
      <c r="P4028"/>
    </row>
    <row r="4029" spans="3:16" x14ac:dyDescent="0.2">
      <c r="C4029" s="151"/>
      <c r="I4029"/>
      <c r="P4029"/>
    </row>
    <row r="4030" spans="3:16" x14ac:dyDescent="0.2">
      <c r="C4030" s="151"/>
      <c r="I4030"/>
      <c r="P4030"/>
    </row>
    <row r="4031" spans="3:16" x14ac:dyDescent="0.2">
      <c r="C4031" s="151"/>
      <c r="I4031"/>
      <c r="P4031"/>
    </row>
    <row r="4032" spans="3:16" x14ac:dyDescent="0.2">
      <c r="C4032" s="151"/>
      <c r="I4032"/>
      <c r="P4032"/>
    </row>
    <row r="4033" spans="3:16" x14ac:dyDescent="0.2">
      <c r="C4033" s="151"/>
      <c r="I4033"/>
      <c r="P4033"/>
    </row>
    <row r="4034" spans="3:16" x14ac:dyDescent="0.2">
      <c r="C4034" s="151"/>
      <c r="I4034"/>
      <c r="P4034"/>
    </row>
    <row r="4035" spans="3:16" x14ac:dyDescent="0.2">
      <c r="C4035" s="151"/>
      <c r="I4035"/>
      <c r="P4035"/>
    </row>
    <row r="4036" spans="3:16" x14ac:dyDescent="0.2">
      <c r="C4036" s="151"/>
      <c r="I4036"/>
      <c r="P4036"/>
    </row>
    <row r="4037" spans="3:16" x14ac:dyDescent="0.2">
      <c r="C4037" s="151"/>
      <c r="I4037"/>
      <c r="P4037"/>
    </row>
    <row r="4038" spans="3:16" x14ac:dyDescent="0.2">
      <c r="C4038" s="151"/>
      <c r="I4038"/>
      <c r="P4038"/>
    </row>
    <row r="4039" spans="3:16" x14ac:dyDescent="0.2">
      <c r="C4039" s="151"/>
      <c r="I4039"/>
      <c r="P4039"/>
    </row>
    <row r="4040" spans="3:16" x14ac:dyDescent="0.2">
      <c r="C4040" s="151"/>
      <c r="I4040"/>
      <c r="P4040"/>
    </row>
    <row r="4041" spans="3:16" x14ac:dyDescent="0.2">
      <c r="C4041" s="151"/>
      <c r="I4041"/>
      <c r="P4041"/>
    </row>
    <row r="4042" spans="3:16" x14ac:dyDescent="0.2">
      <c r="C4042" s="151"/>
      <c r="I4042"/>
      <c r="P4042"/>
    </row>
    <row r="4043" spans="3:16" x14ac:dyDescent="0.2">
      <c r="C4043" s="151"/>
      <c r="I4043"/>
      <c r="P4043"/>
    </row>
    <row r="4044" spans="3:16" x14ac:dyDescent="0.2">
      <c r="C4044" s="151"/>
      <c r="I4044"/>
      <c r="P4044"/>
    </row>
    <row r="4045" spans="3:16" x14ac:dyDescent="0.2">
      <c r="C4045" s="151"/>
      <c r="I4045"/>
      <c r="P4045"/>
    </row>
    <row r="4046" spans="3:16" x14ac:dyDescent="0.2">
      <c r="C4046" s="151"/>
      <c r="I4046"/>
      <c r="P4046"/>
    </row>
    <row r="4047" spans="3:16" x14ac:dyDescent="0.2">
      <c r="C4047" s="151"/>
      <c r="I4047"/>
      <c r="P4047"/>
    </row>
    <row r="4048" spans="3:16" x14ac:dyDescent="0.2">
      <c r="C4048" s="151"/>
      <c r="I4048"/>
      <c r="P4048"/>
    </row>
    <row r="4049" spans="3:16" x14ac:dyDescent="0.2">
      <c r="C4049" s="151"/>
      <c r="I4049"/>
      <c r="P4049"/>
    </row>
    <row r="4050" spans="3:16" x14ac:dyDescent="0.2">
      <c r="C4050" s="151"/>
      <c r="I4050"/>
      <c r="P4050"/>
    </row>
    <row r="4051" spans="3:16" x14ac:dyDescent="0.2">
      <c r="C4051" s="151"/>
      <c r="I4051"/>
      <c r="P4051"/>
    </row>
    <row r="4052" spans="3:16" x14ac:dyDescent="0.2">
      <c r="C4052" s="151"/>
      <c r="I4052"/>
      <c r="P4052"/>
    </row>
    <row r="4053" spans="3:16" x14ac:dyDescent="0.2">
      <c r="C4053" s="151"/>
      <c r="I4053"/>
      <c r="P4053"/>
    </row>
    <row r="4054" spans="3:16" x14ac:dyDescent="0.2">
      <c r="C4054" s="151"/>
      <c r="I4054"/>
      <c r="P4054"/>
    </row>
    <row r="4055" spans="3:16" x14ac:dyDescent="0.2">
      <c r="C4055" s="151"/>
      <c r="I4055"/>
      <c r="P4055"/>
    </row>
    <row r="4056" spans="3:16" x14ac:dyDescent="0.2">
      <c r="C4056" s="151"/>
      <c r="I4056"/>
      <c r="P4056"/>
    </row>
    <row r="4057" spans="3:16" x14ac:dyDescent="0.2">
      <c r="C4057" s="151"/>
      <c r="I4057"/>
      <c r="P4057"/>
    </row>
    <row r="4058" spans="3:16" x14ac:dyDescent="0.2">
      <c r="C4058" s="151"/>
      <c r="I4058"/>
      <c r="P4058"/>
    </row>
    <row r="4059" spans="3:16" x14ac:dyDescent="0.2">
      <c r="C4059" s="151"/>
      <c r="I4059"/>
      <c r="P4059"/>
    </row>
    <row r="4060" spans="3:16" x14ac:dyDescent="0.2">
      <c r="C4060" s="151"/>
      <c r="I4060"/>
      <c r="P4060"/>
    </row>
    <row r="4061" spans="3:16" x14ac:dyDescent="0.2">
      <c r="C4061" s="151"/>
      <c r="I4061"/>
      <c r="P4061"/>
    </row>
    <row r="4062" spans="3:16" x14ac:dyDescent="0.2">
      <c r="C4062" s="151"/>
      <c r="I4062"/>
      <c r="P4062"/>
    </row>
    <row r="4063" spans="3:16" x14ac:dyDescent="0.2">
      <c r="C4063" s="151"/>
      <c r="I4063"/>
      <c r="P4063"/>
    </row>
    <row r="4064" spans="3:16" x14ac:dyDescent="0.2">
      <c r="C4064" s="151"/>
      <c r="I4064"/>
      <c r="P4064"/>
    </row>
    <row r="4065" spans="3:16" x14ac:dyDescent="0.2">
      <c r="C4065" s="151"/>
      <c r="I4065"/>
      <c r="P4065"/>
    </row>
    <row r="4066" spans="3:16" x14ac:dyDescent="0.2">
      <c r="C4066" s="151"/>
      <c r="I4066"/>
      <c r="P4066"/>
    </row>
    <row r="4067" spans="3:16" x14ac:dyDescent="0.2">
      <c r="C4067" s="151"/>
      <c r="I4067"/>
      <c r="P4067"/>
    </row>
    <row r="4068" spans="3:16" x14ac:dyDescent="0.2">
      <c r="C4068" s="151"/>
      <c r="I4068"/>
      <c r="P4068"/>
    </row>
    <row r="4069" spans="3:16" x14ac:dyDescent="0.2">
      <c r="C4069" s="151"/>
      <c r="I4069"/>
      <c r="P4069"/>
    </row>
    <row r="4070" spans="3:16" x14ac:dyDescent="0.2">
      <c r="C4070" s="151"/>
      <c r="I4070"/>
      <c r="P4070"/>
    </row>
    <row r="4071" spans="3:16" x14ac:dyDescent="0.2">
      <c r="C4071" s="151"/>
      <c r="I4071"/>
      <c r="P4071"/>
    </row>
    <row r="4072" spans="3:16" x14ac:dyDescent="0.2">
      <c r="C4072" s="151"/>
      <c r="I4072"/>
      <c r="P4072"/>
    </row>
    <row r="4073" spans="3:16" x14ac:dyDescent="0.2">
      <c r="C4073" s="151"/>
      <c r="I4073"/>
      <c r="P4073"/>
    </row>
    <row r="4074" spans="3:16" x14ac:dyDescent="0.2">
      <c r="C4074" s="151"/>
      <c r="I4074"/>
      <c r="P4074"/>
    </row>
    <row r="4075" spans="3:16" x14ac:dyDescent="0.2">
      <c r="C4075" s="151"/>
      <c r="I4075"/>
      <c r="P4075"/>
    </row>
    <row r="4076" spans="3:16" x14ac:dyDescent="0.2">
      <c r="C4076" s="151"/>
      <c r="I4076"/>
      <c r="P4076"/>
    </row>
    <row r="4077" spans="3:16" x14ac:dyDescent="0.2">
      <c r="C4077" s="151"/>
      <c r="I4077"/>
      <c r="P4077"/>
    </row>
    <row r="4078" spans="3:16" x14ac:dyDescent="0.2">
      <c r="C4078" s="151"/>
      <c r="I4078"/>
      <c r="P4078"/>
    </row>
    <row r="4079" spans="3:16" x14ac:dyDescent="0.2">
      <c r="C4079" s="151"/>
      <c r="I4079"/>
      <c r="P4079"/>
    </row>
    <row r="4080" spans="3:16" x14ac:dyDescent="0.2">
      <c r="C4080" s="151"/>
      <c r="I4080"/>
      <c r="P4080"/>
    </row>
    <row r="4081" spans="3:16" x14ac:dyDescent="0.2">
      <c r="C4081" s="151"/>
      <c r="I4081"/>
      <c r="P4081"/>
    </row>
    <row r="4082" spans="3:16" x14ac:dyDescent="0.2">
      <c r="C4082" s="151"/>
      <c r="I4082"/>
      <c r="P4082"/>
    </row>
    <row r="4083" spans="3:16" x14ac:dyDescent="0.2">
      <c r="C4083" s="151"/>
      <c r="I4083"/>
      <c r="P4083"/>
    </row>
    <row r="4084" spans="3:16" x14ac:dyDescent="0.2">
      <c r="C4084" s="151"/>
      <c r="I4084"/>
      <c r="P4084"/>
    </row>
    <row r="4085" spans="3:16" x14ac:dyDescent="0.2">
      <c r="C4085" s="151"/>
      <c r="I4085"/>
      <c r="P4085"/>
    </row>
    <row r="4086" spans="3:16" x14ac:dyDescent="0.2">
      <c r="C4086" s="151"/>
      <c r="I4086"/>
      <c r="P4086"/>
    </row>
    <row r="4087" spans="3:16" x14ac:dyDescent="0.2">
      <c r="C4087" s="151"/>
      <c r="I4087"/>
      <c r="P4087"/>
    </row>
    <row r="4088" spans="3:16" x14ac:dyDescent="0.2">
      <c r="C4088" s="151"/>
      <c r="I4088"/>
      <c r="P4088"/>
    </row>
    <row r="4089" spans="3:16" x14ac:dyDescent="0.2">
      <c r="C4089" s="151"/>
      <c r="I4089"/>
      <c r="P4089"/>
    </row>
    <row r="4090" spans="3:16" x14ac:dyDescent="0.2">
      <c r="C4090" s="151"/>
      <c r="I4090"/>
      <c r="P4090"/>
    </row>
    <row r="4091" spans="3:16" x14ac:dyDescent="0.2">
      <c r="C4091" s="151"/>
      <c r="I4091"/>
      <c r="P4091"/>
    </row>
    <row r="4092" spans="3:16" x14ac:dyDescent="0.2">
      <c r="C4092" s="151"/>
      <c r="I4092"/>
      <c r="P4092"/>
    </row>
    <row r="4093" spans="3:16" x14ac:dyDescent="0.2">
      <c r="C4093" s="151"/>
      <c r="I4093"/>
      <c r="P4093"/>
    </row>
    <row r="4094" spans="3:16" x14ac:dyDescent="0.2">
      <c r="C4094" s="151"/>
      <c r="I4094"/>
      <c r="P4094"/>
    </row>
    <row r="4095" spans="3:16" x14ac:dyDescent="0.2">
      <c r="C4095" s="151"/>
      <c r="I4095"/>
      <c r="P4095"/>
    </row>
    <row r="4096" spans="3:16" x14ac:dyDescent="0.2">
      <c r="C4096" s="151"/>
      <c r="I4096"/>
      <c r="P4096"/>
    </row>
    <row r="4097" spans="3:16" x14ac:dyDescent="0.2">
      <c r="C4097" s="151"/>
      <c r="I4097"/>
      <c r="P4097"/>
    </row>
    <row r="4098" spans="3:16" x14ac:dyDescent="0.2">
      <c r="C4098" s="151"/>
      <c r="I4098"/>
      <c r="P4098"/>
    </row>
    <row r="4099" spans="3:16" x14ac:dyDescent="0.2">
      <c r="C4099" s="151"/>
      <c r="I4099"/>
      <c r="P4099"/>
    </row>
    <row r="4100" spans="3:16" x14ac:dyDescent="0.2">
      <c r="C4100" s="151"/>
      <c r="I4100"/>
      <c r="P4100"/>
    </row>
    <row r="4101" spans="3:16" x14ac:dyDescent="0.2">
      <c r="C4101" s="151"/>
      <c r="I4101"/>
      <c r="P4101"/>
    </row>
    <row r="4102" spans="3:16" x14ac:dyDescent="0.2">
      <c r="C4102" s="151"/>
      <c r="I4102"/>
      <c r="P4102"/>
    </row>
    <row r="4103" spans="3:16" x14ac:dyDescent="0.2">
      <c r="C4103" s="151"/>
      <c r="I4103"/>
      <c r="P4103"/>
    </row>
    <row r="4104" spans="3:16" x14ac:dyDescent="0.2">
      <c r="C4104" s="151"/>
      <c r="I4104"/>
      <c r="P4104"/>
    </row>
    <row r="4105" spans="3:16" x14ac:dyDescent="0.2">
      <c r="C4105" s="151"/>
      <c r="I4105"/>
      <c r="P4105"/>
    </row>
    <row r="4106" spans="3:16" x14ac:dyDescent="0.2">
      <c r="C4106" s="151"/>
      <c r="I4106"/>
      <c r="P4106"/>
    </row>
    <row r="4107" spans="3:16" x14ac:dyDescent="0.2">
      <c r="C4107" s="151"/>
      <c r="I4107"/>
      <c r="P4107"/>
    </row>
    <row r="4108" spans="3:16" x14ac:dyDescent="0.2">
      <c r="C4108" s="151"/>
      <c r="I4108"/>
      <c r="P4108"/>
    </row>
    <row r="4109" spans="3:16" x14ac:dyDescent="0.2">
      <c r="C4109" s="151"/>
      <c r="I4109"/>
      <c r="P4109"/>
    </row>
    <row r="4110" spans="3:16" x14ac:dyDescent="0.2">
      <c r="C4110" s="151"/>
      <c r="I4110"/>
      <c r="P4110"/>
    </row>
    <row r="4111" spans="3:16" x14ac:dyDescent="0.2">
      <c r="C4111" s="151"/>
      <c r="I4111"/>
      <c r="P4111"/>
    </row>
    <row r="4112" spans="3:16" x14ac:dyDescent="0.2">
      <c r="C4112" s="151"/>
      <c r="I4112"/>
      <c r="P4112"/>
    </row>
    <row r="4113" spans="3:16" x14ac:dyDescent="0.2">
      <c r="C4113" s="151"/>
      <c r="I4113"/>
      <c r="P4113"/>
    </row>
    <row r="4114" spans="3:16" x14ac:dyDescent="0.2">
      <c r="C4114" s="151"/>
      <c r="I4114"/>
      <c r="P4114"/>
    </row>
    <row r="4115" spans="3:16" x14ac:dyDescent="0.2">
      <c r="C4115" s="151"/>
      <c r="I4115"/>
      <c r="P4115"/>
    </row>
    <row r="4116" spans="3:16" x14ac:dyDescent="0.2">
      <c r="C4116" s="151"/>
      <c r="I4116"/>
      <c r="P4116"/>
    </row>
    <row r="4117" spans="3:16" x14ac:dyDescent="0.2">
      <c r="C4117" s="151"/>
      <c r="I4117"/>
      <c r="P4117"/>
    </row>
    <row r="4118" spans="3:16" x14ac:dyDescent="0.2">
      <c r="C4118" s="151"/>
      <c r="I4118"/>
      <c r="P4118"/>
    </row>
    <row r="4119" spans="3:16" x14ac:dyDescent="0.2">
      <c r="C4119" s="151"/>
      <c r="I4119"/>
      <c r="P4119"/>
    </row>
    <row r="4120" spans="3:16" x14ac:dyDescent="0.2">
      <c r="C4120" s="151"/>
      <c r="I4120"/>
      <c r="P4120"/>
    </row>
    <row r="4121" spans="3:16" x14ac:dyDescent="0.2">
      <c r="C4121" s="151"/>
      <c r="I4121"/>
      <c r="P4121"/>
    </row>
    <row r="4122" spans="3:16" x14ac:dyDescent="0.2">
      <c r="C4122" s="151"/>
      <c r="I4122"/>
      <c r="P4122"/>
    </row>
    <row r="4123" spans="3:16" x14ac:dyDescent="0.2">
      <c r="C4123" s="151"/>
      <c r="I4123"/>
      <c r="P4123"/>
    </row>
    <row r="4124" spans="3:16" x14ac:dyDescent="0.2">
      <c r="C4124" s="151"/>
      <c r="I4124"/>
      <c r="P4124"/>
    </row>
    <row r="4125" spans="3:16" x14ac:dyDescent="0.2">
      <c r="C4125" s="151"/>
      <c r="I4125"/>
      <c r="P4125"/>
    </row>
    <row r="4126" spans="3:16" x14ac:dyDescent="0.2">
      <c r="C4126" s="151"/>
      <c r="I4126"/>
      <c r="P4126"/>
    </row>
    <row r="4127" spans="3:16" x14ac:dyDescent="0.2">
      <c r="C4127" s="151"/>
      <c r="I4127"/>
      <c r="P4127"/>
    </row>
    <row r="4128" spans="3:16" x14ac:dyDescent="0.2">
      <c r="C4128" s="151"/>
      <c r="I4128"/>
      <c r="P4128"/>
    </row>
    <row r="4129" spans="3:16" x14ac:dyDescent="0.2">
      <c r="C4129" s="151"/>
      <c r="I4129"/>
      <c r="P4129"/>
    </row>
    <row r="4130" spans="3:16" x14ac:dyDescent="0.2">
      <c r="C4130" s="151"/>
      <c r="I4130"/>
      <c r="P4130"/>
    </row>
    <row r="4131" spans="3:16" x14ac:dyDescent="0.2">
      <c r="C4131" s="151"/>
      <c r="I4131"/>
      <c r="P4131"/>
    </row>
    <row r="4132" spans="3:16" x14ac:dyDescent="0.2">
      <c r="C4132" s="151"/>
      <c r="I4132"/>
      <c r="P4132"/>
    </row>
    <row r="4133" spans="3:16" x14ac:dyDescent="0.2">
      <c r="C4133" s="151"/>
      <c r="I4133"/>
      <c r="P4133"/>
    </row>
    <row r="4134" spans="3:16" x14ac:dyDescent="0.2">
      <c r="C4134" s="151"/>
      <c r="I4134"/>
      <c r="P4134"/>
    </row>
    <row r="4135" spans="3:16" x14ac:dyDescent="0.2">
      <c r="C4135" s="151"/>
      <c r="I4135"/>
      <c r="P4135"/>
    </row>
    <row r="4136" spans="3:16" x14ac:dyDescent="0.2">
      <c r="C4136" s="151"/>
      <c r="I4136"/>
      <c r="P4136"/>
    </row>
    <row r="4137" spans="3:16" x14ac:dyDescent="0.2">
      <c r="C4137" s="151"/>
      <c r="I4137"/>
      <c r="P4137"/>
    </row>
    <row r="4138" spans="3:16" x14ac:dyDescent="0.2">
      <c r="C4138" s="151"/>
      <c r="I4138"/>
      <c r="P4138"/>
    </row>
    <row r="4139" spans="3:16" x14ac:dyDescent="0.2">
      <c r="C4139" s="151"/>
      <c r="I4139"/>
      <c r="P4139"/>
    </row>
    <row r="4140" spans="3:16" x14ac:dyDescent="0.2">
      <c r="C4140" s="151"/>
      <c r="I4140"/>
      <c r="P4140"/>
    </row>
    <row r="4141" spans="3:16" x14ac:dyDescent="0.2">
      <c r="C4141" s="151"/>
      <c r="I4141"/>
      <c r="P4141"/>
    </row>
    <row r="4142" spans="3:16" x14ac:dyDescent="0.2">
      <c r="C4142" s="151"/>
      <c r="I4142"/>
      <c r="P4142"/>
    </row>
    <row r="4143" spans="3:16" x14ac:dyDescent="0.2">
      <c r="C4143" s="151"/>
      <c r="I4143"/>
      <c r="P4143"/>
    </row>
    <row r="4144" spans="3:16" x14ac:dyDescent="0.2">
      <c r="C4144" s="151"/>
      <c r="I4144"/>
      <c r="P4144"/>
    </row>
    <row r="4145" spans="3:16" x14ac:dyDescent="0.2">
      <c r="C4145" s="151"/>
      <c r="I4145"/>
      <c r="P4145"/>
    </row>
    <row r="4146" spans="3:16" x14ac:dyDescent="0.2">
      <c r="C4146" s="151"/>
      <c r="I4146"/>
      <c r="P4146"/>
    </row>
    <row r="4147" spans="3:16" x14ac:dyDescent="0.2">
      <c r="C4147" s="151"/>
      <c r="I4147"/>
      <c r="P4147"/>
    </row>
    <row r="4148" spans="3:16" x14ac:dyDescent="0.2">
      <c r="C4148" s="151"/>
      <c r="I4148"/>
      <c r="P4148"/>
    </row>
    <row r="4149" spans="3:16" x14ac:dyDescent="0.2">
      <c r="C4149" s="151"/>
      <c r="I4149"/>
      <c r="P4149"/>
    </row>
    <row r="4150" spans="3:16" x14ac:dyDescent="0.2">
      <c r="C4150" s="151"/>
      <c r="I4150"/>
      <c r="P4150"/>
    </row>
    <row r="4151" spans="3:16" x14ac:dyDescent="0.2">
      <c r="C4151" s="151"/>
      <c r="I4151"/>
      <c r="P4151"/>
    </row>
    <row r="4152" spans="3:16" x14ac:dyDescent="0.2">
      <c r="C4152" s="151"/>
      <c r="I4152"/>
      <c r="P4152"/>
    </row>
    <row r="4153" spans="3:16" x14ac:dyDescent="0.2">
      <c r="C4153" s="151"/>
      <c r="I4153"/>
      <c r="P4153"/>
    </row>
    <row r="4154" spans="3:16" x14ac:dyDescent="0.2">
      <c r="C4154" s="151"/>
      <c r="I4154"/>
      <c r="P4154"/>
    </row>
    <row r="4155" spans="3:16" x14ac:dyDescent="0.2">
      <c r="C4155" s="151"/>
      <c r="I4155"/>
      <c r="P4155"/>
    </row>
    <row r="4156" spans="3:16" x14ac:dyDescent="0.2">
      <c r="C4156" s="151"/>
      <c r="I4156"/>
      <c r="P4156"/>
    </row>
    <row r="4157" spans="3:16" x14ac:dyDescent="0.2">
      <c r="C4157" s="151"/>
      <c r="I4157"/>
      <c r="P4157"/>
    </row>
    <row r="4158" spans="3:16" x14ac:dyDescent="0.2">
      <c r="C4158" s="151"/>
      <c r="I4158"/>
      <c r="P4158"/>
    </row>
    <row r="4159" spans="3:16" x14ac:dyDescent="0.2">
      <c r="C4159" s="151"/>
      <c r="I4159"/>
      <c r="P4159"/>
    </row>
    <row r="4160" spans="3:16" x14ac:dyDescent="0.2">
      <c r="C4160" s="151"/>
      <c r="I4160"/>
      <c r="P4160"/>
    </row>
    <row r="4161" spans="3:16" x14ac:dyDescent="0.2">
      <c r="C4161" s="151"/>
      <c r="I4161"/>
      <c r="P4161"/>
    </row>
    <row r="4162" spans="3:16" x14ac:dyDescent="0.2">
      <c r="C4162" s="151"/>
      <c r="I4162"/>
      <c r="P4162"/>
    </row>
    <row r="4163" spans="3:16" x14ac:dyDescent="0.2">
      <c r="C4163" s="151"/>
      <c r="I4163"/>
      <c r="P4163"/>
    </row>
    <row r="4164" spans="3:16" x14ac:dyDescent="0.2">
      <c r="C4164" s="151"/>
      <c r="I4164"/>
      <c r="P4164"/>
    </row>
    <row r="4165" spans="3:16" x14ac:dyDescent="0.2">
      <c r="C4165" s="151"/>
      <c r="I4165"/>
      <c r="P4165"/>
    </row>
    <row r="4166" spans="3:16" x14ac:dyDescent="0.2">
      <c r="C4166" s="151"/>
      <c r="I4166"/>
      <c r="P4166"/>
    </row>
    <row r="4167" spans="3:16" x14ac:dyDescent="0.2">
      <c r="C4167" s="151"/>
      <c r="I4167"/>
      <c r="P4167"/>
    </row>
    <row r="4168" spans="3:16" x14ac:dyDescent="0.2">
      <c r="C4168" s="151"/>
      <c r="I4168"/>
      <c r="P4168"/>
    </row>
    <row r="4169" spans="3:16" x14ac:dyDescent="0.2">
      <c r="C4169" s="151"/>
      <c r="I4169"/>
      <c r="P4169"/>
    </row>
    <row r="4170" spans="3:16" x14ac:dyDescent="0.2">
      <c r="C4170" s="151"/>
      <c r="I4170"/>
      <c r="P4170"/>
    </row>
    <row r="4171" spans="3:16" x14ac:dyDescent="0.2">
      <c r="C4171" s="151"/>
      <c r="I4171"/>
      <c r="P4171"/>
    </row>
    <row r="4172" spans="3:16" x14ac:dyDescent="0.2">
      <c r="C4172" s="151"/>
      <c r="I4172"/>
      <c r="P4172"/>
    </row>
    <row r="4173" spans="3:16" x14ac:dyDescent="0.2">
      <c r="C4173" s="151"/>
      <c r="I4173"/>
      <c r="P4173"/>
    </row>
    <row r="4174" spans="3:16" x14ac:dyDescent="0.2">
      <c r="C4174" s="151"/>
      <c r="I4174"/>
      <c r="P4174"/>
    </row>
    <row r="4175" spans="3:16" x14ac:dyDescent="0.2">
      <c r="C4175" s="151"/>
      <c r="I4175"/>
      <c r="P4175"/>
    </row>
    <row r="4176" spans="3:16" x14ac:dyDescent="0.2">
      <c r="C4176" s="151"/>
      <c r="I4176"/>
      <c r="P4176"/>
    </row>
    <row r="4177" spans="3:16" x14ac:dyDescent="0.2">
      <c r="C4177" s="151"/>
      <c r="I4177"/>
      <c r="P4177"/>
    </row>
    <row r="4178" spans="3:16" x14ac:dyDescent="0.2">
      <c r="C4178" s="151"/>
      <c r="I4178"/>
      <c r="P4178"/>
    </row>
    <row r="4179" spans="3:16" x14ac:dyDescent="0.2">
      <c r="C4179" s="151"/>
      <c r="I4179"/>
      <c r="P4179"/>
    </row>
    <row r="4180" spans="3:16" x14ac:dyDescent="0.2">
      <c r="C4180" s="151"/>
      <c r="I4180"/>
      <c r="P4180"/>
    </row>
    <row r="4181" spans="3:16" x14ac:dyDescent="0.2">
      <c r="C4181" s="151"/>
      <c r="I4181"/>
      <c r="P4181"/>
    </row>
    <row r="4182" spans="3:16" x14ac:dyDescent="0.2">
      <c r="C4182" s="151"/>
      <c r="I4182"/>
      <c r="P4182"/>
    </row>
    <row r="4183" spans="3:16" x14ac:dyDescent="0.2">
      <c r="C4183" s="151"/>
      <c r="I4183"/>
      <c r="P4183"/>
    </row>
    <row r="4184" spans="3:16" x14ac:dyDescent="0.2">
      <c r="C4184" s="151"/>
      <c r="I4184"/>
      <c r="P4184"/>
    </row>
    <row r="4185" spans="3:16" x14ac:dyDescent="0.2">
      <c r="C4185" s="151"/>
      <c r="I4185"/>
      <c r="P4185"/>
    </row>
    <row r="4186" spans="3:16" x14ac:dyDescent="0.2">
      <c r="C4186" s="151"/>
      <c r="I4186"/>
      <c r="P4186"/>
    </row>
    <row r="4187" spans="3:16" x14ac:dyDescent="0.2">
      <c r="C4187" s="151"/>
      <c r="I4187"/>
      <c r="P4187"/>
    </row>
    <row r="4188" spans="3:16" x14ac:dyDescent="0.2">
      <c r="C4188" s="151"/>
      <c r="I4188"/>
      <c r="P4188"/>
    </row>
    <row r="4189" spans="3:16" x14ac:dyDescent="0.2">
      <c r="C4189" s="151"/>
      <c r="I4189"/>
      <c r="P4189"/>
    </row>
    <row r="4190" spans="3:16" x14ac:dyDescent="0.2">
      <c r="C4190" s="151"/>
      <c r="I4190"/>
      <c r="P4190"/>
    </row>
    <row r="4191" spans="3:16" x14ac:dyDescent="0.2">
      <c r="C4191" s="151"/>
      <c r="I4191"/>
      <c r="P4191"/>
    </row>
    <row r="4192" spans="3:16" x14ac:dyDescent="0.2">
      <c r="C4192" s="151"/>
      <c r="I4192"/>
      <c r="P4192"/>
    </row>
    <row r="4193" spans="3:16" x14ac:dyDescent="0.2">
      <c r="C4193" s="151"/>
      <c r="I4193"/>
      <c r="P4193"/>
    </row>
    <row r="4194" spans="3:16" x14ac:dyDescent="0.2">
      <c r="C4194" s="151"/>
      <c r="I4194"/>
      <c r="P4194"/>
    </row>
    <row r="4195" spans="3:16" x14ac:dyDescent="0.2">
      <c r="C4195" s="151"/>
      <c r="I4195"/>
      <c r="P4195"/>
    </row>
    <row r="4196" spans="3:16" x14ac:dyDescent="0.2">
      <c r="C4196" s="151"/>
      <c r="I4196"/>
      <c r="P4196"/>
    </row>
    <row r="4197" spans="3:16" x14ac:dyDescent="0.2">
      <c r="C4197" s="151"/>
      <c r="I4197"/>
      <c r="P4197"/>
    </row>
    <row r="4198" spans="3:16" x14ac:dyDescent="0.2">
      <c r="C4198" s="151"/>
      <c r="I4198"/>
      <c r="P4198"/>
    </row>
    <row r="4199" spans="3:16" x14ac:dyDescent="0.2">
      <c r="C4199" s="151"/>
      <c r="I4199"/>
      <c r="P4199"/>
    </row>
    <row r="4200" spans="3:16" x14ac:dyDescent="0.2">
      <c r="C4200" s="151"/>
      <c r="I4200"/>
      <c r="P4200"/>
    </row>
    <row r="4201" spans="3:16" x14ac:dyDescent="0.2">
      <c r="C4201" s="151"/>
      <c r="I4201"/>
      <c r="P4201"/>
    </row>
    <row r="4202" spans="3:16" x14ac:dyDescent="0.2">
      <c r="C4202" s="151"/>
      <c r="I4202"/>
      <c r="P4202"/>
    </row>
    <row r="4203" spans="3:16" x14ac:dyDescent="0.2">
      <c r="C4203" s="151"/>
      <c r="I4203"/>
      <c r="P4203"/>
    </row>
    <row r="4204" spans="3:16" x14ac:dyDescent="0.2">
      <c r="C4204" s="151"/>
      <c r="I4204"/>
      <c r="P4204"/>
    </row>
    <row r="4205" spans="3:16" x14ac:dyDescent="0.2">
      <c r="C4205" s="151"/>
      <c r="I4205"/>
      <c r="P4205"/>
    </row>
    <row r="4206" spans="3:16" x14ac:dyDescent="0.2">
      <c r="C4206" s="151"/>
      <c r="I4206"/>
      <c r="P4206"/>
    </row>
    <row r="4207" spans="3:16" x14ac:dyDescent="0.2">
      <c r="C4207" s="151"/>
      <c r="I4207"/>
      <c r="P4207"/>
    </row>
    <row r="4208" spans="3:16" x14ac:dyDescent="0.2">
      <c r="C4208" s="151"/>
      <c r="I4208"/>
      <c r="P4208"/>
    </row>
    <row r="4209" spans="3:16" x14ac:dyDescent="0.2">
      <c r="C4209" s="151"/>
      <c r="I4209"/>
      <c r="P4209"/>
    </row>
    <row r="4210" spans="3:16" x14ac:dyDescent="0.2">
      <c r="C4210" s="151"/>
      <c r="I4210"/>
      <c r="P4210"/>
    </row>
    <row r="4211" spans="3:16" x14ac:dyDescent="0.2">
      <c r="C4211" s="151"/>
      <c r="I4211"/>
      <c r="P4211"/>
    </row>
    <row r="4212" spans="3:16" x14ac:dyDescent="0.2">
      <c r="C4212" s="151"/>
      <c r="I4212"/>
      <c r="P4212"/>
    </row>
    <row r="4213" spans="3:16" x14ac:dyDescent="0.2">
      <c r="C4213" s="151"/>
      <c r="I4213"/>
      <c r="P4213"/>
    </row>
    <row r="4214" spans="3:16" x14ac:dyDescent="0.2">
      <c r="C4214" s="151"/>
      <c r="I4214"/>
      <c r="P4214"/>
    </row>
    <row r="4215" spans="3:16" x14ac:dyDescent="0.2">
      <c r="C4215" s="151"/>
      <c r="I4215"/>
      <c r="P4215"/>
    </row>
    <row r="4216" spans="3:16" x14ac:dyDescent="0.2">
      <c r="C4216" s="151"/>
      <c r="I4216"/>
      <c r="P4216"/>
    </row>
    <row r="4217" spans="3:16" x14ac:dyDescent="0.2">
      <c r="C4217" s="151"/>
      <c r="I4217"/>
      <c r="P4217"/>
    </row>
    <row r="4218" spans="3:16" x14ac:dyDescent="0.2">
      <c r="C4218" s="151"/>
      <c r="I4218"/>
      <c r="P4218"/>
    </row>
    <row r="4219" spans="3:16" x14ac:dyDescent="0.2">
      <c r="C4219" s="151"/>
      <c r="I4219"/>
      <c r="P4219"/>
    </row>
    <row r="4220" spans="3:16" x14ac:dyDescent="0.2">
      <c r="C4220" s="151"/>
      <c r="I4220"/>
      <c r="P4220"/>
    </row>
    <row r="4221" spans="3:16" x14ac:dyDescent="0.2">
      <c r="C4221" s="151"/>
      <c r="I4221"/>
      <c r="P4221"/>
    </row>
    <row r="4222" spans="3:16" x14ac:dyDescent="0.2">
      <c r="C4222" s="151"/>
      <c r="I4222"/>
      <c r="P4222"/>
    </row>
    <row r="4223" spans="3:16" x14ac:dyDescent="0.2">
      <c r="C4223" s="151"/>
      <c r="I4223"/>
      <c r="P4223"/>
    </row>
    <row r="4224" spans="3:16" x14ac:dyDescent="0.2">
      <c r="C4224" s="151"/>
      <c r="I4224"/>
      <c r="P4224"/>
    </row>
    <row r="4225" spans="3:16" x14ac:dyDescent="0.2">
      <c r="C4225" s="151"/>
      <c r="I4225"/>
      <c r="P4225"/>
    </row>
    <row r="4226" spans="3:16" x14ac:dyDescent="0.2">
      <c r="C4226" s="151"/>
      <c r="I4226"/>
      <c r="P4226"/>
    </row>
    <row r="4227" spans="3:16" x14ac:dyDescent="0.2">
      <c r="C4227" s="151"/>
      <c r="I4227"/>
      <c r="P4227"/>
    </row>
    <row r="4228" spans="3:16" x14ac:dyDescent="0.2">
      <c r="C4228" s="151"/>
      <c r="I4228"/>
      <c r="P4228"/>
    </row>
    <row r="4229" spans="3:16" x14ac:dyDescent="0.2">
      <c r="C4229" s="151"/>
      <c r="I4229"/>
      <c r="P4229"/>
    </row>
    <row r="4230" spans="3:16" x14ac:dyDescent="0.2">
      <c r="C4230" s="151"/>
      <c r="I4230"/>
      <c r="P4230"/>
    </row>
    <row r="4231" spans="3:16" x14ac:dyDescent="0.2">
      <c r="C4231" s="151"/>
      <c r="I4231"/>
      <c r="P4231"/>
    </row>
    <row r="4232" spans="3:16" x14ac:dyDescent="0.2">
      <c r="C4232" s="151"/>
      <c r="I4232"/>
      <c r="P4232"/>
    </row>
    <row r="4233" spans="3:16" x14ac:dyDescent="0.2">
      <c r="C4233" s="151"/>
      <c r="I4233"/>
      <c r="P4233"/>
    </row>
    <row r="4234" spans="3:16" x14ac:dyDescent="0.2">
      <c r="C4234" s="151"/>
      <c r="I4234"/>
      <c r="P4234"/>
    </row>
    <row r="4235" spans="3:16" x14ac:dyDescent="0.2">
      <c r="C4235" s="151"/>
      <c r="I4235"/>
      <c r="P4235"/>
    </row>
    <row r="4236" spans="3:16" x14ac:dyDescent="0.2">
      <c r="C4236" s="151"/>
      <c r="I4236"/>
      <c r="P4236"/>
    </row>
    <row r="4237" spans="3:16" x14ac:dyDescent="0.2">
      <c r="C4237" s="151"/>
      <c r="I4237"/>
      <c r="P4237"/>
    </row>
    <row r="4238" spans="3:16" x14ac:dyDescent="0.2">
      <c r="C4238" s="151"/>
      <c r="I4238"/>
      <c r="P4238"/>
    </row>
    <row r="4239" spans="3:16" x14ac:dyDescent="0.2">
      <c r="C4239" s="151"/>
      <c r="I4239"/>
      <c r="P4239"/>
    </row>
    <row r="4240" spans="3:16" x14ac:dyDescent="0.2">
      <c r="C4240" s="151"/>
      <c r="I4240"/>
      <c r="P4240"/>
    </row>
    <row r="4241" spans="3:16" x14ac:dyDescent="0.2">
      <c r="C4241" s="151"/>
      <c r="I4241"/>
      <c r="P4241"/>
    </row>
    <row r="4242" spans="3:16" x14ac:dyDescent="0.2">
      <c r="C4242" s="151"/>
      <c r="I4242"/>
      <c r="P4242"/>
    </row>
    <row r="4243" spans="3:16" x14ac:dyDescent="0.2">
      <c r="C4243" s="151"/>
      <c r="I4243"/>
      <c r="P4243"/>
    </row>
    <row r="4244" spans="3:16" x14ac:dyDescent="0.2">
      <c r="C4244" s="151"/>
      <c r="I4244"/>
      <c r="P4244"/>
    </row>
    <row r="4245" spans="3:16" x14ac:dyDescent="0.2">
      <c r="C4245" s="151"/>
      <c r="I4245"/>
      <c r="P4245"/>
    </row>
    <row r="4246" spans="3:16" x14ac:dyDescent="0.2">
      <c r="C4246" s="151"/>
      <c r="I4246"/>
      <c r="P4246"/>
    </row>
    <row r="4247" spans="3:16" x14ac:dyDescent="0.2">
      <c r="C4247" s="151"/>
      <c r="I4247"/>
      <c r="P4247"/>
    </row>
    <row r="4248" spans="3:16" x14ac:dyDescent="0.2">
      <c r="C4248" s="151"/>
      <c r="I4248"/>
      <c r="P4248"/>
    </row>
    <row r="4249" spans="3:16" x14ac:dyDescent="0.2">
      <c r="C4249" s="151"/>
      <c r="I4249"/>
      <c r="P4249"/>
    </row>
    <row r="4250" spans="3:16" x14ac:dyDescent="0.2">
      <c r="C4250" s="151"/>
      <c r="I4250"/>
      <c r="P4250"/>
    </row>
    <row r="4251" spans="3:16" x14ac:dyDescent="0.2">
      <c r="C4251" s="151"/>
      <c r="I4251"/>
      <c r="P4251"/>
    </row>
    <row r="4252" spans="3:16" x14ac:dyDescent="0.2">
      <c r="C4252" s="151"/>
      <c r="I4252"/>
      <c r="P4252"/>
    </row>
    <row r="4253" spans="3:16" x14ac:dyDescent="0.2">
      <c r="C4253" s="151"/>
      <c r="I4253"/>
      <c r="P4253"/>
    </row>
    <row r="4254" spans="3:16" x14ac:dyDescent="0.2">
      <c r="C4254" s="151"/>
      <c r="I4254"/>
      <c r="P4254"/>
    </row>
    <row r="4255" spans="3:16" x14ac:dyDescent="0.2">
      <c r="C4255" s="151"/>
      <c r="I4255"/>
      <c r="P4255"/>
    </row>
    <row r="4256" spans="3:16" x14ac:dyDescent="0.2">
      <c r="C4256" s="151"/>
      <c r="I4256"/>
      <c r="P4256"/>
    </row>
    <row r="4257" spans="3:16" x14ac:dyDescent="0.2">
      <c r="C4257" s="151"/>
      <c r="I4257"/>
      <c r="P4257"/>
    </row>
    <row r="4258" spans="3:16" x14ac:dyDescent="0.2">
      <c r="C4258" s="151"/>
      <c r="I4258"/>
      <c r="P4258"/>
    </row>
    <row r="4259" spans="3:16" x14ac:dyDescent="0.2">
      <c r="C4259" s="151"/>
      <c r="I4259"/>
      <c r="P4259"/>
    </row>
    <row r="4260" spans="3:16" x14ac:dyDescent="0.2">
      <c r="C4260" s="151"/>
      <c r="I4260"/>
      <c r="P4260"/>
    </row>
    <row r="4261" spans="3:16" x14ac:dyDescent="0.2">
      <c r="C4261" s="151"/>
      <c r="I4261"/>
      <c r="P4261"/>
    </row>
    <row r="4262" spans="3:16" x14ac:dyDescent="0.2">
      <c r="C4262" s="151"/>
      <c r="I4262"/>
      <c r="P4262"/>
    </row>
    <row r="4263" spans="3:16" x14ac:dyDescent="0.2">
      <c r="C4263" s="151"/>
      <c r="I4263"/>
      <c r="P4263"/>
    </row>
    <row r="4264" spans="3:16" x14ac:dyDescent="0.2">
      <c r="C4264" s="151"/>
      <c r="I4264"/>
      <c r="P4264"/>
    </row>
    <row r="4265" spans="3:16" x14ac:dyDescent="0.2">
      <c r="C4265" s="151"/>
      <c r="I4265"/>
      <c r="P4265"/>
    </row>
    <row r="4266" spans="3:16" x14ac:dyDescent="0.2">
      <c r="C4266" s="151"/>
      <c r="I4266"/>
      <c r="P4266"/>
    </row>
    <row r="4267" spans="3:16" x14ac:dyDescent="0.2">
      <c r="C4267" s="151"/>
      <c r="I4267"/>
      <c r="P4267"/>
    </row>
    <row r="4268" spans="3:16" x14ac:dyDescent="0.2">
      <c r="C4268" s="151"/>
      <c r="I4268"/>
      <c r="P4268"/>
    </row>
    <row r="4269" spans="3:16" x14ac:dyDescent="0.2">
      <c r="C4269" s="151"/>
      <c r="I4269"/>
      <c r="P4269"/>
    </row>
    <row r="4270" spans="3:16" x14ac:dyDescent="0.2">
      <c r="C4270" s="151"/>
      <c r="I4270"/>
      <c r="P4270"/>
    </row>
    <row r="4271" spans="3:16" x14ac:dyDescent="0.2">
      <c r="C4271" s="151"/>
      <c r="I4271"/>
      <c r="P4271"/>
    </row>
    <row r="4272" spans="3:16" x14ac:dyDescent="0.2">
      <c r="C4272" s="151"/>
      <c r="I4272"/>
      <c r="P4272"/>
    </row>
    <row r="4273" spans="3:16" x14ac:dyDescent="0.2">
      <c r="C4273" s="151"/>
      <c r="I4273"/>
      <c r="P4273"/>
    </row>
    <row r="4274" spans="3:16" x14ac:dyDescent="0.2">
      <c r="C4274" s="151"/>
      <c r="I4274"/>
      <c r="P4274"/>
    </row>
    <row r="4275" spans="3:16" x14ac:dyDescent="0.2">
      <c r="C4275" s="151"/>
      <c r="I4275"/>
      <c r="P4275"/>
    </row>
    <row r="4276" spans="3:16" x14ac:dyDescent="0.2">
      <c r="C4276" s="151"/>
      <c r="I4276"/>
      <c r="P4276"/>
    </row>
    <row r="4277" spans="3:16" x14ac:dyDescent="0.2">
      <c r="C4277" s="151"/>
      <c r="I4277"/>
      <c r="P4277"/>
    </row>
    <row r="4278" spans="3:16" x14ac:dyDescent="0.2">
      <c r="C4278" s="151"/>
      <c r="I4278"/>
      <c r="P4278"/>
    </row>
    <row r="4279" spans="3:16" x14ac:dyDescent="0.2">
      <c r="C4279" s="151"/>
      <c r="I4279"/>
      <c r="P4279"/>
    </row>
    <row r="4280" spans="3:16" x14ac:dyDescent="0.2">
      <c r="C4280" s="151"/>
      <c r="I4280"/>
      <c r="P4280"/>
    </row>
    <row r="4281" spans="3:16" x14ac:dyDescent="0.2">
      <c r="C4281" s="151"/>
      <c r="I4281"/>
      <c r="P4281"/>
    </row>
    <row r="4282" spans="3:16" x14ac:dyDescent="0.2">
      <c r="C4282" s="151"/>
      <c r="I4282"/>
      <c r="P4282"/>
    </row>
    <row r="4283" spans="3:16" x14ac:dyDescent="0.2">
      <c r="C4283" s="151"/>
      <c r="I4283"/>
      <c r="P4283"/>
    </row>
    <row r="4284" spans="3:16" x14ac:dyDescent="0.2">
      <c r="C4284" s="151"/>
      <c r="I4284"/>
      <c r="P4284"/>
    </row>
    <row r="4285" spans="3:16" x14ac:dyDescent="0.2">
      <c r="C4285" s="151"/>
      <c r="I4285"/>
      <c r="P4285"/>
    </row>
    <row r="4286" spans="3:16" x14ac:dyDescent="0.2">
      <c r="C4286" s="151"/>
      <c r="I4286"/>
      <c r="P4286"/>
    </row>
    <row r="4287" spans="3:16" x14ac:dyDescent="0.2">
      <c r="C4287" s="151"/>
      <c r="I4287"/>
      <c r="P4287"/>
    </row>
    <row r="4288" spans="3:16" x14ac:dyDescent="0.2">
      <c r="C4288" s="151"/>
      <c r="I4288"/>
      <c r="P4288"/>
    </row>
    <row r="4289" spans="3:16" x14ac:dyDescent="0.2">
      <c r="C4289" s="151"/>
      <c r="I4289"/>
      <c r="P4289"/>
    </row>
    <row r="4290" spans="3:16" x14ac:dyDescent="0.2">
      <c r="C4290" s="151"/>
      <c r="I4290"/>
      <c r="P4290"/>
    </row>
    <row r="4291" spans="3:16" x14ac:dyDescent="0.2">
      <c r="C4291" s="151"/>
      <c r="I4291"/>
      <c r="P4291"/>
    </row>
    <row r="4292" spans="3:16" x14ac:dyDescent="0.2">
      <c r="C4292" s="151"/>
      <c r="I4292"/>
      <c r="P4292"/>
    </row>
    <row r="4293" spans="3:16" x14ac:dyDescent="0.2">
      <c r="C4293" s="151"/>
      <c r="I4293"/>
      <c r="P4293"/>
    </row>
    <row r="4294" spans="3:16" x14ac:dyDescent="0.2">
      <c r="C4294" s="151"/>
      <c r="I4294"/>
      <c r="P4294"/>
    </row>
    <row r="4295" spans="3:16" x14ac:dyDescent="0.2">
      <c r="C4295" s="151"/>
      <c r="I4295"/>
      <c r="P4295"/>
    </row>
    <row r="4296" spans="3:16" x14ac:dyDescent="0.2">
      <c r="C4296" s="151"/>
      <c r="I4296"/>
      <c r="P4296"/>
    </row>
    <row r="4297" spans="3:16" x14ac:dyDescent="0.2">
      <c r="C4297" s="151"/>
      <c r="I4297"/>
      <c r="P4297"/>
    </row>
    <row r="4298" spans="3:16" x14ac:dyDescent="0.2">
      <c r="C4298" s="151"/>
      <c r="I4298"/>
      <c r="P4298"/>
    </row>
    <row r="4299" spans="3:16" x14ac:dyDescent="0.2">
      <c r="C4299" s="151"/>
      <c r="I4299"/>
      <c r="P4299"/>
    </row>
    <row r="4300" spans="3:16" x14ac:dyDescent="0.2">
      <c r="C4300" s="151"/>
      <c r="I4300"/>
      <c r="P4300"/>
    </row>
    <row r="4301" spans="3:16" x14ac:dyDescent="0.2">
      <c r="C4301" s="151"/>
      <c r="I4301"/>
      <c r="P4301"/>
    </row>
    <row r="4302" spans="3:16" x14ac:dyDescent="0.2">
      <c r="C4302" s="151"/>
      <c r="I4302"/>
      <c r="P4302"/>
    </row>
    <row r="4303" spans="3:16" x14ac:dyDescent="0.2">
      <c r="C4303" s="151"/>
      <c r="I4303"/>
      <c r="P4303"/>
    </row>
    <row r="4304" spans="3:16" x14ac:dyDescent="0.2">
      <c r="C4304" s="151"/>
      <c r="I4304"/>
      <c r="P4304"/>
    </row>
    <row r="4305" spans="3:16" x14ac:dyDescent="0.2">
      <c r="C4305" s="151"/>
      <c r="I4305"/>
      <c r="P4305"/>
    </row>
    <row r="4306" spans="3:16" x14ac:dyDescent="0.2">
      <c r="C4306" s="151"/>
      <c r="I4306"/>
      <c r="P4306"/>
    </row>
    <row r="4307" spans="3:16" x14ac:dyDescent="0.2">
      <c r="C4307" s="151"/>
      <c r="I4307"/>
      <c r="P4307"/>
    </row>
    <row r="4308" spans="3:16" x14ac:dyDescent="0.2">
      <c r="C4308" s="151"/>
      <c r="I4308"/>
      <c r="P4308"/>
    </row>
    <row r="4309" spans="3:16" x14ac:dyDescent="0.2">
      <c r="C4309" s="151"/>
      <c r="I4309"/>
      <c r="P4309"/>
    </row>
    <row r="4310" spans="3:16" x14ac:dyDescent="0.2">
      <c r="C4310" s="151"/>
      <c r="I4310"/>
      <c r="P4310"/>
    </row>
    <row r="4311" spans="3:16" x14ac:dyDescent="0.2">
      <c r="C4311" s="151"/>
      <c r="I4311"/>
      <c r="P4311"/>
    </row>
    <row r="4312" spans="3:16" x14ac:dyDescent="0.2">
      <c r="C4312" s="151"/>
      <c r="I4312"/>
      <c r="P4312"/>
    </row>
    <row r="4313" spans="3:16" x14ac:dyDescent="0.2">
      <c r="C4313" s="151"/>
      <c r="I4313"/>
      <c r="P4313"/>
    </row>
    <row r="4314" spans="3:16" x14ac:dyDescent="0.2">
      <c r="C4314" s="151"/>
      <c r="I4314"/>
      <c r="P4314"/>
    </row>
    <row r="4315" spans="3:16" x14ac:dyDescent="0.2">
      <c r="C4315" s="151"/>
      <c r="I4315"/>
      <c r="P4315"/>
    </row>
    <row r="4316" spans="3:16" x14ac:dyDescent="0.2">
      <c r="C4316" s="151"/>
      <c r="I4316"/>
      <c r="P4316"/>
    </row>
    <row r="4317" spans="3:16" x14ac:dyDescent="0.2">
      <c r="C4317" s="151"/>
      <c r="I4317"/>
      <c r="P4317"/>
    </row>
    <row r="4318" spans="3:16" x14ac:dyDescent="0.2">
      <c r="C4318" s="151"/>
      <c r="I4318"/>
      <c r="P4318"/>
    </row>
    <row r="4319" spans="3:16" x14ac:dyDescent="0.2">
      <c r="C4319" s="151"/>
      <c r="I4319"/>
      <c r="P4319"/>
    </row>
    <row r="4320" spans="3:16" x14ac:dyDescent="0.2">
      <c r="C4320" s="151"/>
      <c r="I4320"/>
      <c r="P4320"/>
    </row>
    <row r="4321" spans="3:16" x14ac:dyDescent="0.2">
      <c r="C4321" s="151"/>
      <c r="I4321"/>
      <c r="P4321"/>
    </row>
    <row r="4322" spans="3:16" x14ac:dyDescent="0.2">
      <c r="C4322" s="151"/>
      <c r="I4322"/>
      <c r="P4322"/>
    </row>
    <row r="4323" spans="3:16" x14ac:dyDescent="0.2">
      <c r="C4323" s="151"/>
      <c r="I4323"/>
      <c r="P4323"/>
    </row>
    <row r="4324" spans="3:16" x14ac:dyDescent="0.2">
      <c r="C4324" s="151"/>
      <c r="I4324"/>
      <c r="P4324"/>
    </row>
    <row r="4325" spans="3:16" x14ac:dyDescent="0.2">
      <c r="C4325" s="151"/>
      <c r="I4325"/>
      <c r="P4325"/>
    </row>
    <row r="4326" spans="3:16" x14ac:dyDescent="0.2">
      <c r="C4326" s="151"/>
      <c r="I4326"/>
      <c r="P4326"/>
    </row>
    <row r="4327" spans="3:16" x14ac:dyDescent="0.2">
      <c r="C4327" s="151"/>
      <c r="I4327"/>
      <c r="P4327"/>
    </row>
    <row r="4328" spans="3:16" x14ac:dyDescent="0.2">
      <c r="C4328" s="151"/>
      <c r="I4328"/>
      <c r="P4328"/>
    </row>
    <row r="4329" spans="3:16" x14ac:dyDescent="0.2">
      <c r="C4329" s="151"/>
      <c r="I4329"/>
      <c r="P4329"/>
    </row>
    <row r="4330" spans="3:16" x14ac:dyDescent="0.2">
      <c r="C4330" s="151"/>
      <c r="I4330"/>
      <c r="P4330"/>
    </row>
    <row r="4331" spans="3:16" x14ac:dyDescent="0.2">
      <c r="C4331" s="151"/>
      <c r="I4331"/>
      <c r="P4331"/>
    </row>
    <row r="4332" spans="3:16" x14ac:dyDescent="0.2">
      <c r="C4332" s="151"/>
      <c r="I4332"/>
      <c r="P4332"/>
    </row>
    <row r="4333" spans="3:16" x14ac:dyDescent="0.2">
      <c r="C4333" s="151"/>
      <c r="I4333"/>
      <c r="P4333"/>
    </row>
    <row r="4334" spans="3:16" x14ac:dyDescent="0.2">
      <c r="C4334" s="151"/>
      <c r="I4334"/>
      <c r="P4334"/>
    </row>
    <row r="4335" spans="3:16" x14ac:dyDescent="0.2">
      <c r="C4335" s="151"/>
      <c r="I4335"/>
      <c r="P4335"/>
    </row>
    <row r="4336" spans="3:16" x14ac:dyDescent="0.2">
      <c r="C4336" s="151"/>
      <c r="I4336"/>
      <c r="P4336"/>
    </row>
    <row r="4337" spans="3:16" x14ac:dyDescent="0.2">
      <c r="C4337" s="151"/>
      <c r="I4337"/>
      <c r="P4337"/>
    </row>
    <row r="4338" spans="3:16" x14ac:dyDescent="0.2">
      <c r="C4338" s="151"/>
      <c r="I4338"/>
      <c r="P4338"/>
    </row>
    <row r="4339" spans="3:16" x14ac:dyDescent="0.2">
      <c r="C4339" s="151"/>
      <c r="I4339"/>
      <c r="P4339"/>
    </row>
    <row r="4340" spans="3:16" x14ac:dyDescent="0.2">
      <c r="C4340" s="151"/>
      <c r="I4340"/>
      <c r="P4340"/>
    </row>
    <row r="4341" spans="3:16" x14ac:dyDescent="0.2">
      <c r="C4341" s="151"/>
      <c r="I4341"/>
      <c r="P4341"/>
    </row>
    <row r="4342" spans="3:16" x14ac:dyDescent="0.2">
      <c r="C4342" s="151"/>
      <c r="I4342"/>
      <c r="P4342"/>
    </row>
    <row r="4343" spans="3:16" x14ac:dyDescent="0.2">
      <c r="C4343" s="151"/>
      <c r="I4343"/>
      <c r="P4343"/>
    </row>
    <row r="4344" spans="3:16" x14ac:dyDescent="0.2">
      <c r="C4344" s="151"/>
      <c r="I4344"/>
      <c r="P4344"/>
    </row>
    <row r="4345" spans="3:16" x14ac:dyDescent="0.2">
      <c r="C4345" s="151"/>
      <c r="I4345"/>
      <c r="P4345"/>
    </row>
    <row r="4346" spans="3:16" x14ac:dyDescent="0.2">
      <c r="C4346" s="151"/>
      <c r="I4346"/>
      <c r="P4346"/>
    </row>
    <row r="4347" spans="3:16" x14ac:dyDescent="0.2">
      <c r="C4347" s="151"/>
      <c r="I4347"/>
      <c r="P4347"/>
    </row>
    <row r="4348" spans="3:16" x14ac:dyDescent="0.2">
      <c r="C4348" s="151"/>
      <c r="I4348"/>
      <c r="P4348"/>
    </row>
    <row r="4349" spans="3:16" x14ac:dyDescent="0.2">
      <c r="C4349" s="151"/>
      <c r="I4349"/>
      <c r="P4349"/>
    </row>
    <row r="4350" spans="3:16" x14ac:dyDescent="0.2">
      <c r="C4350" s="151"/>
      <c r="I4350"/>
      <c r="P4350"/>
    </row>
    <row r="4351" spans="3:16" x14ac:dyDescent="0.2">
      <c r="C4351" s="151"/>
      <c r="I4351"/>
      <c r="P4351"/>
    </row>
    <row r="4352" spans="3:16" x14ac:dyDescent="0.2">
      <c r="C4352" s="151"/>
      <c r="I4352"/>
      <c r="P4352"/>
    </row>
    <row r="4353" spans="3:16" x14ac:dyDescent="0.2">
      <c r="C4353" s="151"/>
      <c r="I4353"/>
      <c r="P4353"/>
    </row>
    <row r="4354" spans="3:16" x14ac:dyDescent="0.2">
      <c r="C4354" s="151"/>
      <c r="I4354"/>
      <c r="P4354"/>
    </row>
    <row r="4355" spans="3:16" x14ac:dyDescent="0.2">
      <c r="C4355" s="151"/>
      <c r="I4355"/>
      <c r="P4355"/>
    </row>
    <row r="4356" spans="3:16" x14ac:dyDescent="0.2">
      <c r="C4356" s="151"/>
      <c r="I4356"/>
      <c r="P4356"/>
    </row>
    <row r="4357" spans="3:16" x14ac:dyDescent="0.2">
      <c r="C4357" s="151"/>
      <c r="I4357"/>
      <c r="P4357"/>
    </row>
    <row r="4358" spans="3:16" x14ac:dyDescent="0.2">
      <c r="C4358" s="151"/>
      <c r="I4358"/>
      <c r="P4358"/>
    </row>
    <row r="4359" spans="3:16" x14ac:dyDescent="0.2">
      <c r="C4359" s="151"/>
      <c r="I4359"/>
      <c r="P4359"/>
    </row>
    <row r="4360" spans="3:16" x14ac:dyDescent="0.2">
      <c r="C4360" s="151"/>
      <c r="I4360"/>
      <c r="P4360"/>
    </row>
    <row r="4361" spans="3:16" x14ac:dyDescent="0.2">
      <c r="C4361" s="151"/>
      <c r="I4361"/>
      <c r="P4361"/>
    </row>
    <row r="4362" spans="3:16" x14ac:dyDescent="0.2">
      <c r="C4362" s="151"/>
      <c r="I4362"/>
      <c r="P4362"/>
    </row>
    <row r="4363" spans="3:16" x14ac:dyDescent="0.2">
      <c r="C4363" s="151"/>
      <c r="I4363"/>
      <c r="P4363"/>
    </row>
    <row r="4364" spans="3:16" x14ac:dyDescent="0.2">
      <c r="C4364" s="151"/>
      <c r="I4364"/>
      <c r="P4364"/>
    </row>
    <row r="4365" spans="3:16" x14ac:dyDescent="0.2">
      <c r="C4365" s="151"/>
      <c r="I4365"/>
      <c r="P4365"/>
    </row>
    <row r="4366" spans="3:16" x14ac:dyDescent="0.2">
      <c r="C4366" s="151"/>
      <c r="I4366"/>
      <c r="P4366"/>
    </row>
    <row r="4367" spans="3:16" x14ac:dyDescent="0.2">
      <c r="C4367" s="151"/>
      <c r="I4367"/>
      <c r="P4367"/>
    </row>
    <row r="4368" spans="3:16" x14ac:dyDescent="0.2">
      <c r="C4368" s="151"/>
      <c r="I4368"/>
      <c r="P4368"/>
    </row>
    <row r="4369" spans="3:16" x14ac:dyDescent="0.2">
      <c r="C4369" s="151"/>
      <c r="I4369"/>
      <c r="P4369"/>
    </row>
    <row r="4370" spans="3:16" x14ac:dyDescent="0.2">
      <c r="C4370" s="151"/>
      <c r="I4370"/>
      <c r="P4370"/>
    </row>
    <row r="4371" spans="3:16" x14ac:dyDescent="0.2">
      <c r="C4371" s="151"/>
      <c r="I4371"/>
      <c r="P4371"/>
    </row>
    <row r="4372" spans="3:16" x14ac:dyDescent="0.2">
      <c r="C4372" s="151"/>
      <c r="I4372"/>
      <c r="P4372"/>
    </row>
    <row r="4373" spans="3:16" x14ac:dyDescent="0.2">
      <c r="C4373" s="151"/>
      <c r="I4373"/>
      <c r="P4373"/>
    </row>
    <row r="4374" spans="3:16" x14ac:dyDescent="0.2">
      <c r="C4374" s="151"/>
      <c r="I4374"/>
      <c r="P4374"/>
    </row>
    <row r="4375" spans="3:16" x14ac:dyDescent="0.2">
      <c r="C4375" s="151"/>
      <c r="I4375"/>
      <c r="P4375"/>
    </row>
    <row r="4376" spans="3:16" x14ac:dyDescent="0.2">
      <c r="C4376" s="151"/>
      <c r="I4376"/>
      <c r="P4376"/>
    </row>
    <row r="4377" spans="3:16" x14ac:dyDescent="0.2">
      <c r="C4377" s="151"/>
      <c r="I4377"/>
      <c r="P4377"/>
    </row>
    <row r="4378" spans="3:16" x14ac:dyDescent="0.2">
      <c r="C4378" s="151"/>
      <c r="I4378"/>
      <c r="P4378"/>
    </row>
    <row r="4379" spans="3:16" x14ac:dyDescent="0.2">
      <c r="C4379" s="151"/>
      <c r="I4379"/>
      <c r="P4379"/>
    </row>
    <row r="4380" spans="3:16" x14ac:dyDescent="0.2">
      <c r="C4380" s="151"/>
      <c r="I4380"/>
      <c r="P4380"/>
    </row>
    <row r="4381" spans="3:16" x14ac:dyDescent="0.2">
      <c r="C4381" s="151"/>
      <c r="I4381"/>
      <c r="P4381"/>
    </row>
    <row r="4382" spans="3:16" x14ac:dyDescent="0.2">
      <c r="C4382" s="151"/>
      <c r="I4382"/>
      <c r="P4382"/>
    </row>
    <row r="4383" spans="3:16" x14ac:dyDescent="0.2">
      <c r="C4383" s="151"/>
      <c r="I4383"/>
      <c r="P4383"/>
    </row>
    <row r="4384" spans="3:16" x14ac:dyDescent="0.2">
      <c r="C4384" s="151"/>
      <c r="I4384"/>
      <c r="P4384"/>
    </row>
    <row r="4385" spans="3:16" x14ac:dyDescent="0.2">
      <c r="C4385" s="151"/>
      <c r="I4385"/>
      <c r="P4385"/>
    </row>
    <row r="4386" spans="3:16" x14ac:dyDescent="0.2">
      <c r="C4386" s="151"/>
      <c r="I4386"/>
      <c r="P4386"/>
    </row>
    <row r="4387" spans="3:16" x14ac:dyDescent="0.2">
      <c r="C4387" s="151"/>
      <c r="I4387"/>
      <c r="P4387"/>
    </row>
    <row r="4388" spans="3:16" x14ac:dyDescent="0.2">
      <c r="C4388" s="151"/>
      <c r="I4388"/>
      <c r="P4388"/>
    </row>
    <row r="4389" spans="3:16" x14ac:dyDescent="0.2">
      <c r="C4389" s="151"/>
      <c r="I4389"/>
      <c r="P4389"/>
    </row>
    <row r="4390" spans="3:16" x14ac:dyDescent="0.2">
      <c r="C4390" s="151"/>
      <c r="I4390"/>
      <c r="P4390"/>
    </row>
    <row r="4391" spans="3:16" x14ac:dyDescent="0.2">
      <c r="C4391" s="151"/>
      <c r="I4391"/>
      <c r="P4391"/>
    </row>
    <row r="4392" spans="3:16" x14ac:dyDescent="0.2">
      <c r="C4392" s="151"/>
      <c r="I4392"/>
      <c r="P4392"/>
    </row>
    <row r="4393" spans="3:16" x14ac:dyDescent="0.2">
      <c r="C4393" s="151"/>
      <c r="I4393"/>
      <c r="P4393"/>
    </row>
    <row r="4394" spans="3:16" x14ac:dyDescent="0.2">
      <c r="C4394" s="151"/>
      <c r="I4394"/>
      <c r="P4394"/>
    </row>
    <row r="4395" spans="3:16" x14ac:dyDescent="0.2">
      <c r="C4395" s="151"/>
      <c r="I4395"/>
      <c r="P4395"/>
    </row>
    <row r="4396" spans="3:16" x14ac:dyDescent="0.2">
      <c r="C4396" s="151"/>
      <c r="I4396"/>
      <c r="P4396"/>
    </row>
    <row r="4397" spans="3:16" x14ac:dyDescent="0.2">
      <c r="C4397" s="151"/>
      <c r="I4397"/>
      <c r="P4397"/>
    </row>
    <row r="4398" spans="3:16" x14ac:dyDescent="0.2">
      <c r="C4398" s="151"/>
      <c r="I4398"/>
      <c r="P4398"/>
    </row>
    <row r="4399" spans="3:16" x14ac:dyDescent="0.2">
      <c r="C4399" s="151"/>
      <c r="I4399"/>
      <c r="P4399"/>
    </row>
    <row r="4400" spans="3:16" x14ac:dyDescent="0.2">
      <c r="C4400" s="151"/>
      <c r="I4400"/>
      <c r="P4400"/>
    </row>
    <row r="4401" spans="3:16" x14ac:dyDescent="0.2">
      <c r="C4401" s="151"/>
      <c r="I4401"/>
      <c r="P4401"/>
    </row>
    <row r="4402" spans="3:16" x14ac:dyDescent="0.2">
      <c r="C4402" s="151"/>
      <c r="I4402"/>
      <c r="P4402"/>
    </row>
    <row r="4403" spans="3:16" x14ac:dyDescent="0.2">
      <c r="C4403" s="151"/>
      <c r="I4403"/>
      <c r="P4403"/>
    </row>
    <row r="4404" spans="3:16" x14ac:dyDescent="0.2">
      <c r="C4404" s="151"/>
      <c r="I4404"/>
      <c r="P4404"/>
    </row>
    <row r="4405" spans="3:16" x14ac:dyDescent="0.2">
      <c r="C4405" s="151"/>
      <c r="I4405"/>
      <c r="P4405"/>
    </row>
    <row r="4406" spans="3:16" x14ac:dyDescent="0.2">
      <c r="C4406" s="151"/>
      <c r="I4406"/>
      <c r="P4406"/>
    </row>
    <row r="4407" spans="3:16" x14ac:dyDescent="0.2">
      <c r="C4407" s="151"/>
      <c r="I4407"/>
      <c r="P4407"/>
    </row>
    <row r="4408" spans="3:16" x14ac:dyDescent="0.2">
      <c r="C4408" s="151"/>
      <c r="I4408"/>
      <c r="P4408"/>
    </row>
    <row r="4409" spans="3:16" x14ac:dyDescent="0.2">
      <c r="C4409" s="151"/>
      <c r="I4409"/>
      <c r="P4409"/>
    </row>
    <row r="4410" spans="3:16" x14ac:dyDescent="0.2">
      <c r="C4410" s="151"/>
      <c r="I4410"/>
      <c r="P4410"/>
    </row>
    <row r="4411" spans="3:16" x14ac:dyDescent="0.2">
      <c r="C4411" s="151"/>
      <c r="I4411"/>
      <c r="P4411"/>
    </row>
    <row r="4412" spans="3:16" x14ac:dyDescent="0.2">
      <c r="C4412" s="151"/>
      <c r="I4412"/>
      <c r="P4412"/>
    </row>
    <row r="4413" spans="3:16" x14ac:dyDescent="0.2">
      <c r="C4413" s="151"/>
      <c r="I4413"/>
      <c r="P4413"/>
    </row>
    <row r="4414" spans="3:16" x14ac:dyDescent="0.2">
      <c r="C4414" s="151"/>
      <c r="I4414"/>
      <c r="P4414"/>
    </row>
    <row r="4415" spans="3:16" x14ac:dyDescent="0.2">
      <c r="C4415" s="151"/>
      <c r="I4415"/>
      <c r="P4415"/>
    </row>
    <row r="4416" spans="3:16" x14ac:dyDescent="0.2">
      <c r="C4416" s="151"/>
      <c r="I4416"/>
      <c r="P4416"/>
    </row>
    <row r="4417" spans="3:16" x14ac:dyDescent="0.2">
      <c r="C4417" s="151"/>
      <c r="I4417"/>
      <c r="P4417"/>
    </row>
    <row r="4418" spans="3:16" x14ac:dyDescent="0.2">
      <c r="C4418" s="151"/>
      <c r="I4418"/>
      <c r="P4418"/>
    </row>
    <row r="4419" spans="3:16" x14ac:dyDescent="0.2">
      <c r="C4419" s="151"/>
      <c r="I4419"/>
      <c r="P4419"/>
    </row>
    <row r="4420" spans="3:16" x14ac:dyDescent="0.2">
      <c r="C4420" s="151"/>
      <c r="I4420"/>
      <c r="P4420"/>
    </row>
    <row r="4421" spans="3:16" x14ac:dyDescent="0.2">
      <c r="C4421" s="151"/>
      <c r="I4421"/>
      <c r="P4421"/>
    </row>
    <row r="4422" spans="3:16" x14ac:dyDescent="0.2">
      <c r="C4422" s="151"/>
      <c r="I4422"/>
      <c r="P4422"/>
    </row>
    <row r="4423" spans="3:16" x14ac:dyDescent="0.2">
      <c r="C4423" s="151"/>
      <c r="I4423"/>
      <c r="P4423"/>
    </row>
    <row r="4424" spans="3:16" x14ac:dyDescent="0.2">
      <c r="C4424" s="151"/>
      <c r="I4424"/>
      <c r="P4424"/>
    </row>
    <row r="4425" spans="3:16" x14ac:dyDescent="0.2">
      <c r="C4425" s="151"/>
      <c r="I4425"/>
      <c r="P4425"/>
    </row>
    <row r="4426" spans="3:16" x14ac:dyDescent="0.2">
      <c r="C4426" s="151"/>
      <c r="I4426"/>
      <c r="P4426"/>
    </row>
    <row r="4427" spans="3:16" x14ac:dyDescent="0.2">
      <c r="C4427" s="151"/>
      <c r="I4427"/>
      <c r="P4427"/>
    </row>
    <row r="4428" spans="3:16" x14ac:dyDescent="0.2">
      <c r="C4428" s="151"/>
      <c r="I4428"/>
      <c r="P4428"/>
    </row>
    <row r="4429" spans="3:16" x14ac:dyDescent="0.2">
      <c r="C4429" s="151"/>
      <c r="I4429"/>
      <c r="P4429"/>
    </row>
    <row r="4430" spans="3:16" x14ac:dyDescent="0.2">
      <c r="C4430" s="151"/>
      <c r="I4430"/>
      <c r="P4430"/>
    </row>
    <row r="4431" spans="3:16" x14ac:dyDescent="0.2">
      <c r="C4431" s="151"/>
      <c r="I4431"/>
      <c r="P4431"/>
    </row>
    <row r="4432" spans="3:16" x14ac:dyDescent="0.2">
      <c r="C4432" s="151"/>
      <c r="I4432"/>
      <c r="P4432"/>
    </row>
    <row r="4433" spans="3:16" x14ac:dyDescent="0.2">
      <c r="C4433" s="151"/>
      <c r="I4433"/>
      <c r="P4433"/>
    </row>
    <row r="4434" spans="3:16" x14ac:dyDescent="0.2">
      <c r="C4434" s="151"/>
      <c r="I4434"/>
      <c r="P4434"/>
    </row>
    <row r="4435" spans="3:16" x14ac:dyDescent="0.2">
      <c r="C4435" s="151"/>
      <c r="I4435"/>
      <c r="P4435"/>
    </row>
    <row r="4436" spans="3:16" x14ac:dyDescent="0.2">
      <c r="C4436" s="151"/>
      <c r="I4436"/>
      <c r="P4436"/>
    </row>
    <row r="4437" spans="3:16" x14ac:dyDescent="0.2">
      <c r="C4437" s="151"/>
      <c r="I4437"/>
      <c r="P4437"/>
    </row>
    <row r="4438" spans="3:16" x14ac:dyDescent="0.2">
      <c r="C4438" s="151"/>
      <c r="I4438"/>
      <c r="P4438"/>
    </row>
    <row r="4439" spans="3:16" x14ac:dyDescent="0.2">
      <c r="C4439" s="151"/>
      <c r="I4439"/>
      <c r="P4439"/>
    </row>
    <row r="4440" spans="3:16" x14ac:dyDescent="0.2">
      <c r="C4440" s="151"/>
      <c r="I4440"/>
      <c r="P4440"/>
    </row>
    <row r="4441" spans="3:16" x14ac:dyDescent="0.2">
      <c r="C4441" s="151"/>
      <c r="I4441"/>
      <c r="P4441"/>
    </row>
    <row r="4442" spans="3:16" x14ac:dyDescent="0.2">
      <c r="C4442" s="151"/>
      <c r="I4442"/>
      <c r="P4442"/>
    </row>
    <row r="4443" spans="3:16" x14ac:dyDescent="0.2">
      <c r="C4443" s="151"/>
      <c r="I4443"/>
      <c r="P4443"/>
    </row>
    <row r="4444" spans="3:16" x14ac:dyDescent="0.2">
      <c r="C4444" s="151"/>
      <c r="I4444"/>
      <c r="P4444"/>
    </row>
    <row r="4445" spans="3:16" x14ac:dyDescent="0.2">
      <c r="C4445" s="151"/>
      <c r="I4445"/>
      <c r="P4445"/>
    </row>
    <row r="4446" spans="3:16" x14ac:dyDescent="0.2">
      <c r="C4446" s="151"/>
      <c r="I4446"/>
      <c r="P4446"/>
    </row>
    <row r="4447" spans="3:16" x14ac:dyDescent="0.2">
      <c r="C4447" s="151"/>
      <c r="I4447"/>
      <c r="P4447"/>
    </row>
    <row r="4448" spans="3:16" x14ac:dyDescent="0.2">
      <c r="C4448" s="151"/>
      <c r="I4448"/>
      <c r="P4448"/>
    </row>
    <row r="4449" spans="3:16" x14ac:dyDescent="0.2">
      <c r="C4449" s="151"/>
      <c r="I4449"/>
      <c r="P4449"/>
    </row>
    <row r="4450" spans="3:16" x14ac:dyDescent="0.2">
      <c r="C4450" s="151"/>
      <c r="I4450"/>
      <c r="P4450"/>
    </row>
    <row r="4451" spans="3:16" x14ac:dyDescent="0.2">
      <c r="C4451" s="151"/>
      <c r="I4451"/>
      <c r="P4451"/>
    </row>
    <row r="4452" spans="3:16" x14ac:dyDescent="0.2">
      <c r="C4452" s="151"/>
      <c r="I4452"/>
      <c r="P4452"/>
    </row>
    <row r="4453" spans="3:16" x14ac:dyDescent="0.2">
      <c r="C4453" s="151"/>
      <c r="I4453"/>
      <c r="P4453"/>
    </row>
    <row r="4454" spans="3:16" x14ac:dyDescent="0.2">
      <c r="C4454" s="151"/>
      <c r="I4454"/>
      <c r="P4454"/>
    </row>
    <row r="4455" spans="3:16" x14ac:dyDescent="0.2">
      <c r="C4455" s="151"/>
      <c r="I4455"/>
      <c r="P4455"/>
    </row>
    <row r="4456" spans="3:16" x14ac:dyDescent="0.2">
      <c r="C4456" s="151"/>
      <c r="I4456"/>
      <c r="P4456"/>
    </row>
    <row r="4457" spans="3:16" x14ac:dyDescent="0.2">
      <c r="C4457" s="151"/>
      <c r="I4457"/>
      <c r="P4457"/>
    </row>
    <row r="4458" spans="3:16" x14ac:dyDescent="0.2">
      <c r="C4458" s="151"/>
      <c r="I4458"/>
      <c r="P4458"/>
    </row>
    <row r="4459" spans="3:16" x14ac:dyDescent="0.2">
      <c r="C4459" s="151"/>
      <c r="I4459"/>
      <c r="P4459"/>
    </row>
    <row r="4460" spans="3:16" x14ac:dyDescent="0.2">
      <c r="C4460" s="151"/>
      <c r="I4460"/>
      <c r="P4460"/>
    </row>
    <row r="4461" spans="3:16" x14ac:dyDescent="0.2">
      <c r="C4461" s="151"/>
      <c r="I4461"/>
      <c r="P4461"/>
    </row>
    <row r="4462" spans="3:16" x14ac:dyDescent="0.2">
      <c r="C4462" s="151"/>
      <c r="I4462"/>
      <c r="P4462"/>
    </row>
    <row r="4463" spans="3:16" x14ac:dyDescent="0.2">
      <c r="C4463" s="151"/>
      <c r="I4463"/>
      <c r="P4463"/>
    </row>
    <row r="4464" spans="3:16" x14ac:dyDescent="0.2">
      <c r="C4464" s="151"/>
      <c r="I4464"/>
      <c r="P4464"/>
    </row>
    <row r="4465" spans="3:16" x14ac:dyDescent="0.2">
      <c r="C4465" s="151"/>
      <c r="I4465"/>
      <c r="P4465"/>
    </row>
    <row r="4466" spans="3:16" x14ac:dyDescent="0.2">
      <c r="C4466" s="151"/>
      <c r="I4466"/>
      <c r="P4466"/>
    </row>
    <row r="4467" spans="3:16" x14ac:dyDescent="0.2">
      <c r="C4467" s="151"/>
      <c r="I4467"/>
      <c r="P4467"/>
    </row>
    <row r="4468" spans="3:16" x14ac:dyDescent="0.2">
      <c r="C4468" s="151"/>
      <c r="I4468"/>
      <c r="P4468"/>
    </row>
    <row r="4469" spans="3:16" x14ac:dyDescent="0.2">
      <c r="C4469" s="151"/>
      <c r="I4469"/>
      <c r="P4469"/>
    </row>
    <row r="4470" spans="3:16" x14ac:dyDescent="0.2">
      <c r="C4470" s="151"/>
      <c r="I4470"/>
      <c r="P4470"/>
    </row>
    <row r="4471" spans="3:16" x14ac:dyDescent="0.2">
      <c r="C4471" s="151"/>
      <c r="I4471"/>
      <c r="P4471"/>
    </row>
    <row r="4472" spans="3:16" x14ac:dyDescent="0.2">
      <c r="C4472" s="151"/>
      <c r="I4472"/>
      <c r="P4472"/>
    </row>
    <row r="4473" spans="3:16" x14ac:dyDescent="0.2">
      <c r="C4473" s="151"/>
      <c r="I4473"/>
      <c r="P4473"/>
    </row>
    <row r="4474" spans="3:16" x14ac:dyDescent="0.2">
      <c r="C4474" s="151"/>
      <c r="I4474"/>
      <c r="P4474"/>
    </row>
    <row r="4475" spans="3:16" x14ac:dyDescent="0.2">
      <c r="C4475" s="151"/>
      <c r="I4475"/>
      <c r="P4475"/>
    </row>
    <row r="4476" spans="3:16" x14ac:dyDescent="0.2">
      <c r="C4476" s="151"/>
      <c r="I4476"/>
      <c r="P4476"/>
    </row>
    <row r="4477" spans="3:16" x14ac:dyDescent="0.2">
      <c r="C4477" s="151"/>
      <c r="I4477"/>
      <c r="P4477"/>
    </row>
    <row r="4478" spans="3:16" x14ac:dyDescent="0.2">
      <c r="C4478" s="151"/>
      <c r="I4478"/>
      <c r="P4478"/>
    </row>
    <row r="4479" spans="3:16" x14ac:dyDescent="0.2">
      <c r="C4479" s="151"/>
      <c r="I4479"/>
      <c r="P4479"/>
    </row>
    <row r="4480" spans="3:16" x14ac:dyDescent="0.2">
      <c r="C4480" s="151"/>
      <c r="I4480"/>
      <c r="P4480"/>
    </row>
    <row r="4481" spans="3:16" x14ac:dyDescent="0.2">
      <c r="C4481" s="151"/>
      <c r="I4481"/>
      <c r="P4481"/>
    </row>
    <row r="4482" spans="3:16" x14ac:dyDescent="0.2">
      <c r="C4482" s="151"/>
      <c r="I4482"/>
      <c r="P4482"/>
    </row>
    <row r="4483" spans="3:16" x14ac:dyDescent="0.2">
      <c r="C4483" s="151"/>
      <c r="I4483"/>
      <c r="P4483"/>
    </row>
    <row r="4484" spans="3:16" x14ac:dyDescent="0.2">
      <c r="C4484" s="151"/>
      <c r="I4484"/>
      <c r="P4484"/>
    </row>
    <row r="4485" spans="3:16" x14ac:dyDescent="0.2">
      <c r="C4485" s="151"/>
      <c r="I4485"/>
      <c r="P4485"/>
    </row>
    <row r="4486" spans="3:16" x14ac:dyDescent="0.2">
      <c r="C4486" s="151"/>
      <c r="I4486"/>
      <c r="P4486"/>
    </row>
    <row r="4487" spans="3:16" x14ac:dyDescent="0.2">
      <c r="C4487" s="151"/>
      <c r="I4487"/>
      <c r="P4487"/>
    </row>
    <row r="4488" spans="3:16" x14ac:dyDescent="0.2">
      <c r="C4488" s="151"/>
      <c r="I4488"/>
      <c r="P4488"/>
    </row>
    <row r="4489" spans="3:16" x14ac:dyDescent="0.2">
      <c r="C4489" s="151"/>
      <c r="I4489"/>
      <c r="P4489"/>
    </row>
    <row r="4490" spans="3:16" x14ac:dyDescent="0.2">
      <c r="C4490" s="151"/>
      <c r="I4490"/>
      <c r="P4490"/>
    </row>
    <row r="4491" spans="3:16" x14ac:dyDescent="0.2">
      <c r="C4491" s="151"/>
      <c r="I4491"/>
      <c r="P4491"/>
    </row>
    <row r="4492" spans="3:16" x14ac:dyDescent="0.2">
      <c r="C4492" s="151"/>
      <c r="I4492"/>
      <c r="P4492"/>
    </row>
    <row r="4493" spans="3:16" x14ac:dyDescent="0.2">
      <c r="C4493" s="151"/>
      <c r="I4493"/>
      <c r="P4493"/>
    </row>
    <row r="4494" spans="3:16" x14ac:dyDescent="0.2">
      <c r="C4494" s="151"/>
      <c r="I4494"/>
      <c r="P4494"/>
    </row>
    <row r="4495" spans="3:16" x14ac:dyDescent="0.2">
      <c r="C4495" s="151"/>
      <c r="I4495"/>
      <c r="P4495"/>
    </row>
    <row r="4496" spans="3:16" x14ac:dyDescent="0.2">
      <c r="C4496" s="151"/>
      <c r="I4496"/>
      <c r="P4496"/>
    </row>
    <row r="4497" spans="3:16" x14ac:dyDescent="0.2">
      <c r="C4497" s="151"/>
      <c r="I4497"/>
      <c r="P4497"/>
    </row>
    <row r="4498" spans="3:16" x14ac:dyDescent="0.2">
      <c r="C4498" s="151"/>
      <c r="I4498"/>
      <c r="P4498"/>
    </row>
    <row r="4499" spans="3:16" x14ac:dyDescent="0.2">
      <c r="C4499" s="151"/>
      <c r="I4499"/>
      <c r="P4499"/>
    </row>
    <row r="4500" spans="3:16" x14ac:dyDescent="0.2">
      <c r="C4500" s="151"/>
      <c r="I4500"/>
      <c r="P4500"/>
    </row>
    <row r="4501" spans="3:16" x14ac:dyDescent="0.2">
      <c r="C4501" s="151"/>
      <c r="I4501"/>
      <c r="P4501"/>
    </row>
    <row r="4502" spans="3:16" x14ac:dyDescent="0.2">
      <c r="C4502" s="151"/>
      <c r="I4502"/>
      <c r="P4502"/>
    </row>
    <row r="4503" spans="3:16" x14ac:dyDescent="0.2">
      <c r="C4503" s="151"/>
      <c r="I4503"/>
      <c r="P4503"/>
    </row>
    <row r="4504" spans="3:16" x14ac:dyDescent="0.2">
      <c r="C4504" s="151"/>
      <c r="I4504"/>
      <c r="P4504"/>
    </row>
    <row r="4505" spans="3:16" x14ac:dyDescent="0.2">
      <c r="C4505" s="151"/>
      <c r="I4505"/>
      <c r="P4505"/>
    </row>
    <row r="4506" spans="3:16" x14ac:dyDescent="0.2">
      <c r="C4506" s="151"/>
      <c r="I4506"/>
      <c r="P4506"/>
    </row>
    <row r="4507" spans="3:16" x14ac:dyDescent="0.2">
      <c r="C4507" s="151"/>
      <c r="I4507"/>
      <c r="P4507"/>
    </row>
    <row r="4508" spans="3:16" x14ac:dyDescent="0.2">
      <c r="C4508" s="151"/>
      <c r="I4508"/>
      <c r="P4508"/>
    </row>
    <row r="4509" spans="3:16" x14ac:dyDescent="0.2">
      <c r="C4509" s="151"/>
      <c r="I4509"/>
      <c r="P4509"/>
    </row>
    <row r="4510" spans="3:16" x14ac:dyDescent="0.2">
      <c r="C4510" s="151"/>
      <c r="I4510"/>
      <c r="P4510"/>
    </row>
    <row r="4511" spans="3:16" x14ac:dyDescent="0.2">
      <c r="C4511" s="151"/>
      <c r="I4511"/>
      <c r="P4511"/>
    </row>
    <row r="4512" spans="3:16" x14ac:dyDescent="0.2">
      <c r="C4512" s="151"/>
      <c r="I4512"/>
      <c r="P4512"/>
    </row>
    <row r="4513" spans="3:16" x14ac:dyDescent="0.2">
      <c r="C4513" s="151"/>
      <c r="I4513"/>
      <c r="P4513"/>
    </row>
    <row r="4514" spans="3:16" x14ac:dyDescent="0.2">
      <c r="C4514" s="151"/>
      <c r="I4514"/>
      <c r="P4514"/>
    </row>
    <row r="4515" spans="3:16" x14ac:dyDescent="0.2">
      <c r="C4515" s="151"/>
      <c r="I4515"/>
      <c r="P4515"/>
    </row>
    <row r="4516" spans="3:16" x14ac:dyDescent="0.2">
      <c r="C4516" s="151"/>
      <c r="I4516"/>
      <c r="P4516"/>
    </row>
    <row r="4517" spans="3:16" x14ac:dyDescent="0.2">
      <c r="C4517" s="151"/>
      <c r="I4517"/>
      <c r="P4517"/>
    </row>
    <row r="4518" spans="3:16" x14ac:dyDescent="0.2">
      <c r="C4518" s="151"/>
      <c r="I4518"/>
      <c r="P4518"/>
    </row>
    <row r="4519" spans="3:16" x14ac:dyDescent="0.2">
      <c r="C4519" s="151"/>
      <c r="I4519"/>
      <c r="P4519"/>
    </row>
    <row r="4520" spans="3:16" x14ac:dyDescent="0.2">
      <c r="C4520" s="151"/>
      <c r="I4520"/>
      <c r="P4520"/>
    </row>
    <row r="4521" spans="3:16" x14ac:dyDescent="0.2">
      <c r="C4521" s="151"/>
      <c r="I4521"/>
      <c r="P4521"/>
    </row>
    <row r="4522" spans="3:16" x14ac:dyDescent="0.2">
      <c r="C4522" s="151"/>
      <c r="I4522"/>
      <c r="P4522"/>
    </row>
    <row r="4523" spans="3:16" x14ac:dyDescent="0.2">
      <c r="C4523" s="151"/>
      <c r="I4523"/>
      <c r="P4523"/>
    </row>
    <row r="4524" spans="3:16" x14ac:dyDescent="0.2">
      <c r="C4524" s="151"/>
      <c r="I4524"/>
      <c r="P4524"/>
    </row>
    <row r="4525" spans="3:16" x14ac:dyDescent="0.2">
      <c r="C4525" s="151"/>
      <c r="I4525"/>
      <c r="P4525"/>
    </row>
    <row r="4526" spans="3:16" x14ac:dyDescent="0.2">
      <c r="C4526" s="151"/>
      <c r="I4526"/>
      <c r="P4526"/>
    </row>
    <row r="4527" spans="3:16" x14ac:dyDescent="0.2">
      <c r="C4527" s="151"/>
      <c r="I4527"/>
      <c r="P4527"/>
    </row>
    <row r="4528" spans="3:16" x14ac:dyDescent="0.2">
      <c r="C4528" s="151"/>
      <c r="I4528"/>
      <c r="P4528"/>
    </row>
    <row r="4529" spans="3:16" x14ac:dyDescent="0.2">
      <c r="C4529" s="151"/>
      <c r="I4529"/>
      <c r="P4529"/>
    </row>
    <row r="4530" spans="3:16" x14ac:dyDescent="0.2">
      <c r="C4530" s="151"/>
      <c r="I4530"/>
      <c r="P4530"/>
    </row>
    <row r="4531" spans="3:16" x14ac:dyDescent="0.2">
      <c r="C4531" s="151"/>
      <c r="I4531"/>
      <c r="P4531"/>
    </row>
    <row r="4532" spans="3:16" x14ac:dyDescent="0.2">
      <c r="C4532" s="151"/>
      <c r="I4532"/>
      <c r="P4532"/>
    </row>
    <row r="4533" spans="3:16" x14ac:dyDescent="0.2">
      <c r="C4533" s="151"/>
      <c r="I4533"/>
      <c r="P4533"/>
    </row>
    <row r="4534" spans="3:16" x14ac:dyDescent="0.2">
      <c r="C4534" s="151"/>
      <c r="I4534"/>
      <c r="P4534"/>
    </row>
    <row r="4535" spans="3:16" x14ac:dyDescent="0.2">
      <c r="C4535" s="151"/>
      <c r="I4535"/>
      <c r="P4535"/>
    </row>
    <row r="4536" spans="3:16" x14ac:dyDescent="0.2">
      <c r="C4536" s="151"/>
      <c r="I4536"/>
      <c r="P4536"/>
    </row>
    <row r="4537" spans="3:16" x14ac:dyDescent="0.2">
      <c r="C4537" s="151"/>
      <c r="I4537"/>
      <c r="P4537"/>
    </row>
    <row r="4538" spans="3:16" x14ac:dyDescent="0.2">
      <c r="C4538" s="151"/>
      <c r="I4538"/>
      <c r="P4538"/>
    </row>
    <row r="4539" spans="3:16" x14ac:dyDescent="0.2">
      <c r="C4539" s="151"/>
      <c r="I4539"/>
      <c r="P4539"/>
    </row>
    <row r="4540" spans="3:16" x14ac:dyDescent="0.2">
      <c r="C4540" s="151"/>
      <c r="I4540"/>
      <c r="P4540"/>
    </row>
    <row r="4541" spans="3:16" x14ac:dyDescent="0.2">
      <c r="C4541" s="151"/>
      <c r="I4541"/>
      <c r="P4541"/>
    </row>
    <row r="4542" spans="3:16" x14ac:dyDescent="0.2">
      <c r="C4542" s="151"/>
      <c r="I4542"/>
      <c r="P4542"/>
    </row>
    <row r="4543" spans="3:16" x14ac:dyDescent="0.2">
      <c r="C4543" s="151"/>
      <c r="I4543"/>
      <c r="P4543"/>
    </row>
    <row r="4544" spans="3:16" x14ac:dyDescent="0.2">
      <c r="C4544" s="151"/>
      <c r="I4544"/>
      <c r="P4544"/>
    </row>
    <row r="4545" spans="3:16" x14ac:dyDescent="0.2">
      <c r="C4545" s="151"/>
      <c r="I4545"/>
      <c r="P4545"/>
    </row>
    <row r="4546" spans="3:16" x14ac:dyDescent="0.2">
      <c r="C4546" s="151"/>
      <c r="I4546"/>
      <c r="P4546"/>
    </row>
    <row r="4547" spans="3:16" x14ac:dyDescent="0.2">
      <c r="C4547" s="151"/>
      <c r="I4547"/>
      <c r="P4547"/>
    </row>
    <row r="4548" spans="3:16" x14ac:dyDescent="0.2">
      <c r="C4548" s="151"/>
      <c r="I4548"/>
      <c r="P4548"/>
    </row>
    <row r="4549" spans="3:16" x14ac:dyDescent="0.2">
      <c r="C4549" s="151"/>
      <c r="I4549"/>
      <c r="P4549"/>
    </row>
    <row r="4550" spans="3:16" x14ac:dyDescent="0.2">
      <c r="C4550" s="151"/>
      <c r="I4550"/>
      <c r="P4550"/>
    </row>
    <row r="4551" spans="3:16" x14ac:dyDescent="0.2">
      <c r="C4551" s="151"/>
      <c r="I4551"/>
      <c r="P4551"/>
    </row>
    <row r="4552" spans="3:16" x14ac:dyDescent="0.2">
      <c r="C4552" s="151"/>
      <c r="I4552"/>
      <c r="P4552"/>
    </row>
    <row r="4553" spans="3:16" x14ac:dyDescent="0.2">
      <c r="C4553" s="151"/>
      <c r="I4553"/>
      <c r="P4553"/>
    </row>
    <row r="4554" spans="3:16" x14ac:dyDescent="0.2">
      <c r="C4554" s="151"/>
      <c r="I4554"/>
      <c r="P4554"/>
    </row>
    <row r="4555" spans="3:16" x14ac:dyDescent="0.2">
      <c r="C4555" s="151"/>
      <c r="I4555"/>
      <c r="P4555"/>
    </row>
    <row r="4556" spans="3:16" x14ac:dyDescent="0.2">
      <c r="C4556" s="151"/>
      <c r="I4556"/>
      <c r="P4556"/>
    </row>
    <row r="4557" spans="3:16" x14ac:dyDescent="0.2">
      <c r="C4557" s="151"/>
      <c r="I4557"/>
      <c r="P4557"/>
    </row>
    <row r="4558" spans="3:16" x14ac:dyDescent="0.2">
      <c r="C4558" s="151"/>
      <c r="I4558"/>
      <c r="P4558"/>
    </row>
    <row r="4559" spans="3:16" x14ac:dyDescent="0.2">
      <c r="C4559" s="151"/>
      <c r="I4559"/>
      <c r="P4559"/>
    </row>
    <row r="4560" spans="3:16" x14ac:dyDescent="0.2">
      <c r="C4560" s="151"/>
      <c r="I4560"/>
      <c r="P4560"/>
    </row>
    <row r="4561" spans="3:16" x14ac:dyDescent="0.2">
      <c r="C4561" s="151"/>
      <c r="I4561"/>
      <c r="P4561"/>
    </row>
    <row r="4562" spans="3:16" x14ac:dyDescent="0.2">
      <c r="C4562" s="151"/>
      <c r="I4562"/>
      <c r="P4562"/>
    </row>
    <row r="4563" spans="3:16" x14ac:dyDescent="0.2">
      <c r="C4563" s="151"/>
      <c r="I4563"/>
      <c r="P4563"/>
    </row>
    <row r="4564" spans="3:16" x14ac:dyDescent="0.2">
      <c r="C4564" s="151"/>
      <c r="I4564"/>
      <c r="P4564"/>
    </row>
    <row r="4565" spans="3:16" x14ac:dyDescent="0.2">
      <c r="C4565" s="151"/>
      <c r="I4565"/>
      <c r="P4565"/>
    </row>
    <row r="4566" spans="3:16" x14ac:dyDescent="0.2">
      <c r="C4566" s="151"/>
      <c r="I4566"/>
      <c r="P4566"/>
    </row>
    <row r="4567" spans="3:16" x14ac:dyDescent="0.2">
      <c r="C4567" s="151"/>
      <c r="I4567"/>
      <c r="P4567"/>
    </row>
    <row r="4568" spans="3:16" x14ac:dyDescent="0.2">
      <c r="C4568" s="151"/>
      <c r="I4568"/>
      <c r="P4568"/>
    </row>
    <row r="4569" spans="3:16" x14ac:dyDescent="0.2">
      <c r="C4569" s="151"/>
      <c r="I4569"/>
      <c r="P4569"/>
    </row>
    <row r="4570" spans="3:16" x14ac:dyDescent="0.2">
      <c r="C4570" s="151"/>
      <c r="I4570"/>
      <c r="P4570"/>
    </row>
    <row r="4571" spans="3:16" x14ac:dyDescent="0.2">
      <c r="C4571" s="151"/>
      <c r="I4571"/>
      <c r="P4571"/>
    </row>
    <row r="4572" spans="3:16" x14ac:dyDescent="0.2">
      <c r="C4572" s="151"/>
      <c r="I4572"/>
      <c r="P4572"/>
    </row>
    <row r="4573" spans="3:16" x14ac:dyDescent="0.2">
      <c r="C4573" s="151"/>
      <c r="I4573"/>
      <c r="P4573"/>
    </row>
    <row r="4574" spans="3:16" x14ac:dyDescent="0.2">
      <c r="C4574" s="151"/>
      <c r="I4574"/>
      <c r="P4574"/>
    </row>
    <row r="4575" spans="3:16" x14ac:dyDescent="0.2">
      <c r="C4575" s="151"/>
      <c r="I4575"/>
      <c r="P4575"/>
    </row>
    <row r="4576" spans="3:16" x14ac:dyDescent="0.2">
      <c r="C4576" s="151"/>
      <c r="I4576"/>
      <c r="P4576"/>
    </row>
    <row r="4577" spans="3:16" x14ac:dyDescent="0.2">
      <c r="C4577" s="151"/>
      <c r="I4577"/>
      <c r="P4577"/>
    </row>
    <row r="4578" spans="3:16" x14ac:dyDescent="0.2">
      <c r="C4578" s="151"/>
      <c r="I4578"/>
      <c r="P4578"/>
    </row>
    <row r="4579" spans="3:16" x14ac:dyDescent="0.2">
      <c r="C4579" s="151"/>
      <c r="I4579"/>
      <c r="P4579"/>
    </row>
    <row r="4580" spans="3:16" x14ac:dyDescent="0.2">
      <c r="C4580" s="151"/>
      <c r="I4580"/>
      <c r="P4580"/>
    </row>
    <row r="4581" spans="3:16" x14ac:dyDescent="0.2">
      <c r="C4581" s="151"/>
      <c r="I4581"/>
      <c r="P4581"/>
    </row>
    <row r="4582" spans="3:16" x14ac:dyDescent="0.2">
      <c r="C4582" s="151"/>
      <c r="I4582"/>
      <c r="P4582"/>
    </row>
    <row r="4583" spans="3:16" x14ac:dyDescent="0.2">
      <c r="C4583" s="151"/>
      <c r="I4583"/>
      <c r="P4583"/>
    </row>
    <row r="4584" spans="3:16" x14ac:dyDescent="0.2">
      <c r="C4584" s="151"/>
      <c r="I4584"/>
      <c r="P4584"/>
    </row>
    <row r="4585" spans="3:16" x14ac:dyDescent="0.2">
      <c r="C4585" s="151"/>
      <c r="I4585"/>
      <c r="P4585"/>
    </row>
    <row r="4586" spans="3:16" x14ac:dyDescent="0.2">
      <c r="C4586" s="151"/>
      <c r="I4586"/>
      <c r="P4586"/>
    </row>
    <row r="4587" spans="3:16" x14ac:dyDescent="0.2">
      <c r="C4587" s="151"/>
      <c r="I4587"/>
      <c r="P4587"/>
    </row>
    <row r="4588" spans="3:16" x14ac:dyDescent="0.2">
      <c r="C4588" s="151"/>
      <c r="I4588"/>
      <c r="P4588"/>
    </row>
    <row r="4589" spans="3:16" x14ac:dyDescent="0.2">
      <c r="C4589" s="151"/>
      <c r="I4589"/>
      <c r="P4589"/>
    </row>
    <row r="4590" spans="3:16" x14ac:dyDescent="0.2">
      <c r="C4590" s="151"/>
      <c r="I4590"/>
      <c r="P4590"/>
    </row>
    <row r="4591" spans="3:16" x14ac:dyDescent="0.2">
      <c r="C4591" s="151"/>
      <c r="I4591"/>
      <c r="P4591"/>
    </row>
    <row r="4592" spans="3:16" x14ac:dyDescent="0.2">
      <c r="C4592" s="151"/>
      <c r="I4592"/>
      <c r="P4592"/>
    </row>
    <row r="4593" spans="3:16" x14ac:dyDescent="0.2">
      <c r="C4593" s="151"/>
      <c r="I4593"/>
      <c r="P4593"/>
    </row>
    <row r="4594" spans="3:16" x14ac:dyDescent="0.2">
      <c r="C4594" s="151"/>
      <c r="I4594"/>
      <c r="P4594"/>
    </row>
    <row r="4595" spans="3:16" x14ac:dyDescent="0.2">
      <c r="C4595" s="151"/>
      <c r="I4595"/>
      <c r="P4595"/>
    </row>
    <row r="4596" spans="3:16" x14ac:dyDescent="0.2">
      <c r="C4596" s="151"/>
      <c r="I4596"/>
      <c r="P4596"/>
    </row>
    <row r="4597" spans="3:16" x14ac:dyDescent="0.2">
      <c r="C4597" s="151"/>
      <c r="I4597"/>
      <c r="P4597"/>
    </row>
    <row r="4598" spans="3:16" x14ac:dyDescent="0.2">
      <c r="C4598" s="151"/>
      <c r="I4598"/>
      <c r="P4598"/>
    </row>
    <row r="4599" spans="3:16" x14ac:dyDescent="0.2">
      <c r="C4599" s="151"/>
      <c r="I4599"/>
      <c r="P4599"/>
    </row>
    <row r="4600" spans="3:16" x14ac:dyDescent="0.2">
      <c r="C4600" s="151"/>
      <c r="I4600"/>
      <c r="P4600"/>
    </row>
    <row r="4601" spans="3:16" x14ac:dyDescent="0.2">
      <c r="C4601" s="151"/>
      <c r="I4601"/>
      <c r="P4601"/>
    </row>
    <row r="4602" spans="3:16" x14ac:dyDescent="0.2">
      <c r="C4602" s="151"/>
      <c r="I4602"/>
      <c r="P4602"/>
    </row>
    <row r="4603" spans="3:16" x14ac:dyDescent="0.2">
      <c r="C4603" s="151"/>
      <c r="I4603"/>
      <c r="P4603"/>
    </row>
    <row r="4604" spans="3:16" x14ac:dyDescent="0.2">
      <c r="C4604" s="151"/>
      <c r="I4604"/>
      <c r="P4604"/>
    </row>
    <row r="4605" spans="3:16" x14ac:dyDescent="0.2">
      <c r="C4605" s="151"/>
      <c r="I4605"/>
      <c r="P4605"/>
    </row>
    <row r="4606" spans="3:16" x14ac:dyDescent="0.2">
      <c r="C4606" s="151"/>
      <c r="I4606"/>
      <c r="P4606"/>
    </row>
    <row r="4607" spans="3:16" x14ac:dyDescent="0.2">
      <c r="C4607" s="151"/>
      <c r="I4607"/>
      <c r="P4607"/>
    </row>
    <row r="4608" spans="3:16" x14ac:dyDescent="0.2">
      <c r="C4608" s="151"/>
      <c r="I4608"/>
      <c r="P4608"/>
    </row>
    <row r="4609" spans="3:16" x14ac:dyDescent="0.2">
      <c r="C4609" s="151"/>
      <c r="I4609"/>
      <c r="P4609"/>
    </row>
    <row r="4610" spans="3:16" x14ac:dyDescent="0.2">
      <c r="C4610" s="151"/>
      <c r="I4610"/>
      <c r="P4610"/>
    </row>
    <row r="4611" spans="3:16" x14ac:dyDescent="0.2">
      <c r="C4611" s="151"/>
      <c r="I4611"/>
      <c r="P4611"/>
    </row>
    <row r="4612" spans="3:16" x14ac:dyDescent="0.2">
      <c r="C4612" s="151"/>
      <c r="I4612"/>
      <c r="P4612"/>
    </row>
    <row r="4613" spans="3:16" x14ac:dyDescent="0.2">
      <c r="C4613" s="151"/>
      <c r="I4613"/>
      <c r="P4613"/>
    </row>
    <row r="4614" spans="3:16" x14ac:dyDescent="0.2">
      <c r="C4614" s="151"/>
      <c r="I4614"/>
      <c r="P4614"/>
    </row>
    <row r="4615" spans="3:16" x14ac:dyDescent="0.2">
      <c r="C4615" s="151"/>
      <c r="I4615"/>
      <c r="P4615"/>
    </row>
    <row r="4616" spans="3:16" x14ac:dyDescent="0.2">
      <c r="C4616" s="151"/>
      <c r="I4616"/>
      <c r="P4616"/>
    </row>
    <row r="4617" spans="3:16" x14ac:dyDescent="0.2">
      <c r="C4617" s="151"/>
      <c r="I4617"/>
      <c r="P4617"/>
    </row>
    <row r="4618" spans="3:16" x14ac:dyDescent="0.2">
      <c r="C4618" s="151"/>
      <c r="I4618"/>
      <c r="P4618"/>
    </row>
    <row r="4619" spans="3:16" x14ac:dyDescent="0.2">
      <c r="C4619" s="151"/>
      <c r="I4619"/>
      <c r="P4619"/>
    </row>
    <row r="4620" spans="3:16" x14ac:dyDescent="0.2">
      <c r="C4620" s="151"/>
      <c r="I4620"/>
      <c r="P4620"/>
    </row>
    <row r="4621" spans="3:16" x14ac:dyDescent="0.2">
      <c r="C4621" s="151"/>
      <c r="I4621"/>
      <c r="P4621"/>
    </row>
    <row r="4622" spans="3:16" x14ac:dyDescent="0.2">
      <c r="C4622" s="151"/>
      <c r="I4622"/>
      <c r="P4622"/>
    </row>
    <row r="4623" spans="3:16" x14ac:dyDescent="0.2">
      <c r="C4623" s="151"/>
      <c r="I4623"/>
      <c r="P4623"/>
    </row>
    <row r="4624" spans="3:16" x14ac:dyDescent="0.2">
      <c r="C4624" s="151"/>
      <c r="I4624"/>
      <c r="P4624"/>
    </row>
    <row r="4625" spans="3:16" x14ac:dyDescent="0.2">
      <c r="C4625" s="151"/>
      <c r="I4625"/>
      <c r="P4625"/>
    </row>
    <row r="4626" spans="3:16" x14ac:dyDescent="0.2">
      <c r="C4626" s="151"/>
      <c r="I4626"/>
      <c r="P4626"/>
    </row>
    <row r="4627" spans="3:16" x14ac:dyDescent="0.2">
      <c r="C4627" s="151"/>
      <c r="I4627"/>
      <c r="P4627"/>
    </row>
    <row r="4628" spans="3:16" x14ac:dyDescent="0.2">
      <c r="C4628" s="151"/>
      <c r="I4628"/>
      <c r="P4628"/>
    </row>
    <row r="4629" spans="3:16" x14ac:dyDescent="0.2">
      <c r="C4629" s="151"/>
      <c r="I4629"/>
      <c r="P4629"/>
    </row>
    <row r="4630" spans="3:16" x14ac:dyDescent="0.2">
      <c r="C4630" s="151"/>
      <c r="I4630"/>
      <c r="P4630"/>
    </row>
    <row r="4631" spans="3:16" x14ac:dyDescent="0.2">
      <c r="C4631" s="151"/>
      <c r="I4631"/>
      <c r="P4631"/>
    </row>
    <row r="4632" spans="3:16" x14ac:dyDescent="0.2">
      <c r="C4632" s="151"/>
      <c r="I4632"/>
      <c r="P4632"/>
    </row>
    <row r="4633" spans="3:16" x14ac:dyDescent="0.2">
      <c r="C4633" s="151"/>
      <c r="I4633"/>
      <c r="P4633"/>
    </row>
    <row r="4634" spans="3:16" x14ac:dyDescent="0.2">
      <c r="C4634" s="151"/>
      <c r="I4634"/>
      <c r="P4634"/>
    </row>
    <row r="4635" spans="3:16" x14ac:dyDescent="0.2">
      <c r="C4635" s="151"/>
      <c r="I4635"/>
      <c r="P4635"/>
    </row>
    <row r="4636" spans="3:16" x14ac:dyDescent="0.2">
      <c r="C4636" s="151"/>
      <c r="I4636"/>
      <c r="P4636"/>
    </row>
    <row r="4637" spans="3:16" x14ac:dyDescent="0.2">
      <c r="C4637" s="151"/>
      <c r="I4637"/>
      <c r="P4637"/>
    </row>
    <row r="4638" spans="3:16" x14ac:dyDescent="0.2">
      <c r="C4638" s="151"/>
      <c r="I4638"/>
      <c r="P4638"/>
    </row>
    <row r="4639" spans="3:16" x14ac:dyDescent="0.2">
      <c r="C4639" s="151"/>
      <c r="I4639"/>
      <c r="P4639"/>
    </row>
    <row r="4640" spans="3:16" x14ac:dyDescent="0.2">
      <c r="C4640" s="151"/>
      <c r="I4640"/>
      <c r="P4640"/>
    </row>
    <row r="4641" spans="3:16" x14ac:dyDescent="0.2">
      <c r="C4641" s="151"/>
      <c r="I4641"/>
      <c r="P4641"/>
    </row>
    <row r="4642" spans="3:16" x14ac:dyDescent="0.2">
      <c r="C4642" s="151"/>
      <c r="I4642"/>
      <c r="P4642"/>
    </row>
    <row r="4643" spans="3:16" x14ac:dyDescent="0.2">
      <c r="C4643" s="151"/>
      <c r="I4643"/>
      <c r="P4643"/>
    </row>
    <row r="4644" spans="3:16" x14ac:dyDescent="0.2">
      <c r="C4644" s="151"/>
      <c r="I4644"/>
      <c r="P4644"/>
    </row>
    <row r="4645" spans="3:16" x14ac:dyDescent="0.2">
      <c r="C4645" s="151"/>
      <c r="I4645"/>
      <c r="P4645"/>
    </row>
    <row r="4646" spans="3:16" x14ac:dyDescent="0.2">
      <c r="C4646" s="151"/>
      <c r="I4646"/>
      <c r="P4646"/>
    </row>
    <row r="4647" spans="3:16" x14ac:dyDescent="0.2">
      <c r="C4647" s="151"/>
      <c r="I4647"/>
      <c r="P4647"/>
    </row>
    <row r="4648" spans="3:16" x14ac:dyDescent="0.2">
      <c r="C4648" s="151"/>
      <c r="I4648"/>
      <c r="P4648"/>
    </row>
    <row r="4649" spans="3:16" x14ac:dyDescent="0.2">
      <c r="C4649" s="151"/>
      <c r="I4649"/>
      <c r="P4649"/>
    </row>
    <row r="4650" spans="3:16" x14ac:dyDescent="0.2">
      <c r="C4650" s="151"/>
      <c r="I4650"/>
      <c r="P4650"/>
    </row>
    <row r="4651" spans="3:16" x14ac:dyDescent="0.2">
      <c r="C4651" s="151"/>
      <c r="I4651"/>
      <c r="P4651"/>
    </row>
    <row r="4652" spans="3:16" x14ac:dyDescent="0.2">
      <c r="C4652" s="151"/>
      <c r="I4652"/>
      <c r="P4652"/>
    </row>
    <row r="4653" spans="3:16" x14ac:dyDescent="0.2">
      <c r="C4653" s="151"/>
      <c r="I4653"/>
      <c r="P4653"/>
    </row>
    <row r="4654" spans="3:16" x14ac:dyDescent="0.2">
      <c r="C4654" s="151"/>
      <c r="I4654"/>
      <c r="P4654"/>
    </row>
    <row r="4655" spans="3:16" x14ac:dyDescent="0.2">
      <c r="C4655" s="151"/>
      <c r="I4655"/>
      <c r="P4655"/>
    </row>
    <row r="4656" spans="3:16" x14ac:dyDescent="0.2">
      <c r="C4656" s="151"/>
      <c r="I4656"/>
      <c r="P4656"/>
    </row>
    <row r="4657" spans="3:16" x14ac:dyDescent="0.2">
      <c r="C4657" s="151"/>
      <c r="I4657"/>
      <c r="P4657"/>
    </row>
    <row r="4658" spans="3:16" x14ac:dyDescent="0.2">
      <c r="C4658" s="151"/>
      <c r="I4658"/>
      <c r="P4658"/>
    </row>
    <row r="4659" spans="3:16" x14ac:dyDescent="0.2">
      <c r="C4659" s="151"/>
      <c r="I4659"/>
      <c r="P4659"/>
    </row>
    <row r="4660" spans="3:16" x14ac:dyDescent="0.2">
      <c r="C4660" s="151"/>
      <c r="I4660"/>
      <c r="P4660"/>
    </row>
    <row r="4661" spans="3:16" x14ac:dyDescent="0.2">
      <c r="C4661" s="151"/>
      <c r="I4661"/>
      <c r="P4661"/>
    </row>
    <row r="4662" spans="3:16" x14ac:dyDescent="0.2">
      <c r="C4662" s="151"/>
      <c r="I4662"/>
      <c r="P4662"/>
    </row>
    <row r="4663" spans="3:16" x14ac:dyDescent="0.2">
      <c r="C4663" s="151"/>
      <c r="I4663"/>
      <c r="P4663"/>
    </row>
    <row r="4664" spans="3:16" x14ac:dyDescent="0.2">
      <c r="C4664" s="151"/>
      <c r="I4664"/>
      <c r="P4664"/>
    </row>
    <row r="4665" spans="3:16" x14ac:dyDescent="0.2">
      <c r="C4665" s="151"/>
      <c r="I4665"/>
      <c r="P4665"/>
    </row>
    <row r="4666" spans="3:16" x14ac:dyDescent="0.2">
      <c r="C4666" s="151"/>
      <c r="I4666"/>
      <c r="P4666"/>
    </row>
    <row r="4667" spans="3:16" x14ac:dyDescent="0.2">
      <c r="C4667" s="151"/>
      <c r="I4667"/>
      <c r="P4667"/>
    </row>
    <row r="4668" spans="3:16" x14ac:dyDescent="0.2">
      <c r="C4668" s="151"/>
      <c r="I4668"/>
      <c r="P4668"/>
    </row>
    <row r="4669" spans="3:16" x14ac:dyDescent="0.2">
      <c r="C4669" s="151"/>
      <c r="I4669"/>
      <c r="P4669"/>
    </row>
    <row r="4670" spans="3:16" x14ac:dyDescent="0.2">
      <c r="C4670" s="151"/>
      <c r="I4670"/>
      <c r="P4670"/>
    </row>
    <row r="4671" spans="3:16" x14ac:dyDescent="0.2">
      <c r="C4671" s="151"/>
      <c r="I4671"/>
      <c r="P4671"/>
    </row>
    <row r="4672" spans="3:16" x14ac:dyDescent="0.2">
      <c r="C4672" s="151"/>
      <c r="I4672"/>
      <c r="P4672"/>
    </row>
    <row r="4673" spans="3:16" x14ac:dyDescent="0.2">
      <c r="C4673" s="151"/>
      <c r="I4673"/>
      <c r="P4673"/>
    </row>
    <row r="4674" spans="3:16" x14ac:dyDescent="0.2">
      <c r="C4674" s="151"/>
      <c r="I4674"/>
      <c r="P4674"/>
    </row>
    <row r="4675" spans="3:16" x14ac:dyDescent="0.2">
      <c r="C4675" s="151"/>
      <c r="I4675"/>
      <c r="P4675"/>
    </row>
    <row r="4676" spans="3:16" x14ac:dyDescent="0.2">
      <c r="C4676" s="151"/>
      <c r="I4676"/>
      <c r="P4676"/>
    </row>
    <row r="4677" spans="3:16" x14ac:dyDescent="0.2">
      <c r="C4677" s="151"/>
      <c r="I4677"/>
      <c r="P4677"/>
    </row>
    <row r="4678" spans="3:16" x14ac:dyDescent="0.2">
      <c r="C4678" s="151"/>
      <c r="I4678"/>
      <c r="P4678"/>
    </row>
    <row r="4679" spans="3:16" x14ac:dyDescent="0.2">
      <c r="C4679" s="151"/>
      <c r="I4679"/>
      <c r="P4679"/>
    </row>
    <row r="4680" spans="3:16" x14ac:dyDescent="0.2">
      <c r="C4680" s="151"/>
      <c r="I4680"/>
      <c r="P4680"/>
    </row>
    <row r="4681" spans="3:16" x14ac:dyDescent="0.2">
      <c r="C4681" s="151"/>
      <c r="I4681"/>
      <c r="P4681"/>
    </row>
    <row r="4682" spans="3:16" x14ac:dyDescent="0.2">
      <c r="C4682" s="151"/>
      <c r="I4682"/>
      <c r="P4682"/>
    </row>
    <row r="4683" spans="3:16" x14ac:dyDescent="0.2">
      <c r="C4683" s="151"/>
      <c r="I4683"/>
      <c r="P4683"/>
    </row>
    <row r="4684" spans="3:16" x14ac:dyDescent="0.2">
      <c r="C4684" s="151"/>
      <c r="I4684"/>
      <c r="P4684"/>
    </row>
    <row r="4685" spans="3:16" x14ac:dyDescent="0.2">
      <c r="C4685" s="151"/>
      <c r="I4685"/>
      <c r="P4685"/>
    </row>
    <row r="4686" spans="3:16" x14ac:dyDescent="0.2">
      <c r="C4686" s="151"/>
      <c r="I4686"/>
      <c r="P4686"/>
    </row>
    <row r="4687" spans="3:16" x14ac:dyDescent="0.2">
      <c r="C4687" s="151"/>
      <c r="I4687"/>
      <c r="P4687"/>
    </row>
    <row r="4688" spans="3:16" x14ac:dyDescent="0.2">
      <c r="C4688" s="151"/>
      <c r="I4688"/>
      <c r="P4688"/>
    </row>
    <row r="4689" spans="3:16" x14ac:dyDescent="0.2">
      <c r="C4689" s="151"/>
      <c r="I4689"/>
      <c r="P4689"/>
    </row>
    <row r="4690" spans="3:16" x14ac:dyDescent="0.2">
      <c r="C4690" s="151"/>
      <c r="I4690"/>
      <c r="P4690"/>
    </row>
    <row r="4691" spans="3:16" x14ac:dyDescent="0.2">
      <c r="C4691" s="151"/>
      <c r="I4691"/>
      <c r="P4691"/>
    </row>
    <row r="4692" spans="3:16" x14ac:dyDescent="0.2">
      <c r="C4692" s="151"/>
      <c r="I4692"/>
      <c r="P4692"/>
    </row>
    <row r="4693" spans="3:16" x14ac:dyDescent="0.2">
      <c r="C4693" s="151"/>
      <c r="I4693"/>
      <c r="P4693"/>
    </row>
    <row r="4694" spans="3:16" x14ac:dyDescent="0.2">
      <c r="C4694" s="151"/>
      <c r="I4694"/>
      <c r="P4694"/>
    </row>
    <row r="4695" spans="3:16" x14ac:dyDescent="0.2">
      <c r="C4695" s="151"/>
      <c r="I4695"/>
      <c r="P4695"/>
    </row>
    <row r="4696" spans="3:16" x14ac:dyDescent="0.2">
      <c r="C4696" s="151"/>
      <c r="I4696"/>
      <c r="P4696"/>
    </row>
    <row r="4697" spans="3:16" x14ac:dyDescent="0.2">
      <c r="C4697" s="151"/>
      <c r="I4697"/>
      <c r="P4697"/>
    </row>
    <row r="4698" spans="3:16" x14ac:dyDescent="0.2">
      <c r="C4698" s="151"/>
      <c r="I4698"/>
      <c r="P4698"/>
    </row>
    <row r="4699" spans="3:16" x14ac:dyDescent="0.2">
      <c r="C4699" s="151"/>
      <c r="I4699"/>
      <c r="P4699"/>
    </row>
    <row r="4700" spans="3:16" x14ac:dyDescent="0.2">
      <c r="C4700" s="151"/>
      <c r="I4700"/>
      <c r="P4700"/>
    </row>
    <row r="4701" spans="3:16" x14ac:dyDescent="0.2">
      <c r="C4701" s="151"/>
      <c r="I4701"/>
      <c r="P4701"/>
    </row>
    <row r="4702" spans="3:16" x14ac:dyDescent="0.2">
      <c r="C4702" s="151"/>
      <c r="I4702"/>
      <c r="P4702"/>
    </row>
    <row r="4703" spans="3:16" x14ac:dyDescent="0.2">
      <c r="C4703" s="151"/>
      <c r="I4703"/>
      <c r="P4703"/>
    </row>
    <row r="4704" spans="3:16" x14ac:dyDescent="0.2">
      <c r="C4704" s="151"/>
      <c r="I4704"/>
      <c r="P4704"/>
    </row>
    <row r="4705" spans="3:16" x14ac:dyDescent="0.2">
      <c r="C4705" s="151"/>
      <c r="I4705"/>
      <c r="P4705"/>
    </row>
    <row r="4706" spans="3:16" x14ac:dyDescent="0.2">
      <c r="C4706" s="151"/>
      <c r="I4706"/>
      <c r="P4706"/>
    </row>
  </sheetData>
  <mergeCells count="48">
    <mergeCell ref="M17:M18"/>
    <mergeCell ref="N17:N18"/>
    <mergeCell ref="T17:T18"/>
    <mergeCell ref="U17:U18"/>
    <mergeCell ref="T52:T57"/>
    <mergeCell ref="U52:U57"/>
    <mergeCell ref="T13:T16"/>
    <mergeCell ref="U13:U16"/>
    <mergeCell ref="T19:T25"/>
    <mergeCell ref="U19:U25"/>
    <mergeCell ref="T31:T34"/>
    <mergeCell ref="U31:U34"/>
    <mergeCell ref="O1:P1"/>
    <mergeCell ref="T1:U1"/>
    <mergeCell ref="O2:P2"/>
    <mergeCell ref="Q2:S2"/>
    <mergeCell ref="T6:T7"/>
    <mergeCell ref="U6:U7"/>
    <mergeCell ref="M1:N1"/>
    <mergeCell ref="F19:F25"/>
    <mergeCell ref="G19:G25"/>
    <mergeCell ref="M19:M25"/>
    <mergeCell ref="N19:N25"/>
    <mergeCell ref="J2:L2"/>
    <mergeCell ref="M6:M7"/>
    <mergeCell ref="N6:N7"/>
    <mergeCell ref="F6:F7"/>
    <mergeCell ref="G6:G7"/>
    <mergeCell ref="M13:M16"/>
    <mergeCell ref="N13:N16"/>
    <mergeCell ref="F13:F16"/>
    <mergeCell ref="G13:G16"/>
    <mergeCell ref="F17:F18"/>
    <mergeCell ref="G17:G18"/>
    <mergeCell ref="A1:B1"/>
    <mergeCell ref="H1:I1"/>
    <mergeCell ref="A2:B2"/>
    <mergeCell ref="C2:E2"/>
    <mergeCell ref="H2:I2"/>
    <mergeCell ref="F1:G1"/>
    <mergeCell ref="F52:F57"/>
    <mergeCell ref="G52:G57"/>
    <mergeCell ref="M52:M57"/>
    <mergeCell ref="N52:N57"/>
    <mergeCell ref="F31:F34"/>
    <mergeCell ref="G31:G34"/>
    <mergeCell ref="M31:M34"/>
    <mergeCell ref="N31:N34"/>
  </mergeCells>
  <phoneticPr fontId="6" type="noConversion"/>
  <conditionalFormatting sqref="E12:E25">
    <cfRule type="cellIs" dxfId="22" priority="3" stopIfTrue="1" operator="lessThan">
      <formula>0</formula>
    </cfRule>
  </conditionalFormatting>
  <conditionalFormatting sqref="E29:E35">
    <cfRule type="cellIs" dxfId="21" priority="45" stopIfTrue="1" operator="lessThan">
      <formula>0</formula>
    </cfRule>
  </conditionalFormatting>
  <conditionalFormatting sqref="E4:G4">
    <cfRule type="cellIs" dxfId="20" priority="29" stopIfTrue="1" operator="lessThan">
      <formula>0</formula>
    </cfRule>
  </conditionalFormatting>
  <conditionalFormatting sqref="E6:G6 L6:N6 E7:E8 L7:L8 S7:S9 L9:N11 F12:G13 M12:N13 F19:G19 M19:N19 E28:F28 G28:G29 F29 F31:G31 M31:N31 F35:G35 M35:N35 F45:G52 E45:E62 S46:S62 M47:N52 L47:L62 F58:I58 M58:N62 F59:G62">
    <cfRule type="cellIs" dxfId="19" priority="46" stopIfTrue="1" operator="lessThan">
      <formula>0</formula>
    </cfRule>
  </conditionalFormatting>
  <conditionalFormatting sqref="E9:G11">
    <cfRule type="cellIs" dxfId="18" priority="40" stopIfTrue="1" operator="lessThan">
      <formula>0</formula>
    </cfRule>
  </conditionalFormatting>
  <conditionalFormatting sqref="E26:G27">
    <cfRule type="cellIs" dxfId="17" priority="37" stopIfTrue="1" operator="lessThan">
      <formula>0</formula>
    </cfRule>
  </conditionalFormatting>
  <conditionalFormatting sqref="E36:G44 L36:N46">
    <cfRule type="cellIs" dxfId="16" priority="6" stopIfTrue="1" operator="lessThan">
      <formula>0</formula>
    </cfRule>
  </conditionalFormatting>
  <conditionalFormatting sqref="L12:L25">
    <cfRule type="cellIs" dxfId="15" priority="2" stopIfTrue="1" operator="lessThan">
      <formula>0</formula>
    </cfRule>
  </conditionalFormatting>
  <conditionalFormatting sqref="L29:L35">
    <cfRule type="cellIs" dxfId="14" priority="41" stopIfTrue="1" operator="lessThan">
      <formula>0</formula>
    </cfRule>
  </conditionalFormatting>
  <conditionalFormatting sqref="L4:N4">
    <cfRule type="cellIs" dxfId="13" priority="28" stopIfTrue="1" operator="lessThan">
      <formula>0</formula>
    </cfRule>
  </conditionalFormatting>
  <conditionalFormatting sqref="L26:N28">
    <cfRule type="cellIs" dxfId="12" priority="35" stopIfTrue="1" operator="lessThan">
      <formula>0</formula>
    </cfRule>
  </conditionalFormatting>
  <conditionalFormatting sqref="M29:N29">
    <cfRule type="cellIs" dxfId="11" priority="34" stopIfTrue="1" operator="lessThan">
      <formula>0</formula>
    </cfRule>
  </conditionalFormatting>
  <conditionalFormatting sqref="S11:S25">
    <cfRule type="cellIs" dxfId="10" priority="1" stopIfTrue="1" operator="lessThan">
      <formula>0</formula>
    </cfRule>
  </conditionalFormatting>
  <conditionalFormatting sqref="S29:S42">
    <cfRule type="cellIs" dxfId="9" priority="5" stopIfTrue="1" operator="lessThan">
      <formula>0</formula>
    </cfRule>
  </conditionalFormatting>
  <conditionalFormatting sqref="S4:U4">
    <cfRule type="cellIs" dxfId="8" priority="19" stopIfTrue="1" operator="lessThan">
      <formula>0</formula>
    </cfRule>
  </conditionalFormatting>
  <conditionalFormatting sqref="S6:U6 S10:U10 T19:U19 T31:U31 O58:P58 T58:U62">
    <cfRule type="cellIs" dxfId="7" priority="27" stopIfTrue="1" operator="lessThan">
      <formula>0</formula>
    </cfRule>
  </conditionalFormatting>
  <conditionalFormatting sqref="S26:U28">
    <cfRule type="cellIs" dxfId="6" priority="15" stopIfTrue="1" operator="lessThan">
      <formula>0</formula>
    </cfRule>
  </conditionalFormatting>
  <conditionalFormatting sqref="S43:U45">
    <cfRule type="cellIs" dxfId="5" priority="10" stopIfTrue="1" operator="lessThan">
      <formula>0</formula>
    </cfRule>
  </conditionalFormatting>
  <conditionalFormatting sqref="T9:U9">
    <cfRule type="cellIs" dxfId="4" priority="18" stopIfTrue="1" operator="lessThan">
      <formula>0</formula>
    </cfRule>
  </conditionalFormatting>
  <conditionalFormatting sqref="T11:U13">
    <cfRule type="cellIs" dxfId="3" priority="16" stopIfTrue="1" operator="lessThan">
      <formula>0</formula>
    </cfRule>
  </conditionalFormatting>
  <conditionalFormatting sqref="T29:U29">
    <cfRule type="cellIs" dxfId="2" priority="14" stopIfTrue="1" operator="lessThan">
      <formula>0</formula>
    </cfRule>
  </conditionalFormatting>
  <conditionalFormatting sqref="T35:U42">
    <cfRule type="cellIs" dxfId="1" priority="4" stopIfTrue="1" operator="lessThan">
      <formula>0</formula>
    </cfRule>
  </conditionalFormatting>
  <conditionalFormatting sqref="T46:U52">
    <cfRule type="cellIs" dxfId="0" priority="7" stopIfTrue="1" operator="lessThan">
      <formula>0</formula>
    </cfRule>
  </conditionalFormatting>
  <pageMargins left="0.75" right="0.51" top="1" bottom="1" header="0.5" footer="0.5"/>
  <pageSetup scale="71" fitToHeight="2" orientation="portrait" r:id="rId1"/>
  <headerFooter alignWithMargins="0">
    <oddHeader>&amp;C&amp;"Arial,Bold"2022 Year End
Market Share</oddHeader>
  </headerFooter>
  <colBreaks count="1" manualBreakCount="1">
    <brk id="7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7"/>
  <sheetViews>
    <sheetView zoomScaleNormal="100" workbookViewId="0">
      <selection activeCell="N35" sqref="N35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85546875" customWidth="1"/>
    <col min="5" max="5" width="11.28515625" bestFit="1" customWidth="1"/>
    <col min="6" max="6" width="11.28515625" customWidth="1"/>
    <col min="7" max="7" width="11.85546875" bestFit="1" customWidth="1"/>
    <col min="8" max="12" width="11.85546875" customWidth="1"/>
    <col min="13" max="14" width="11.28515625" customWidth="1"/>
    <col min="15" max="15" width="11.5703125" bestFit="1" customWidth="1"/>
    <col min="16" max="16" width="13.85546875" customWidth="1"/>
    <col min="17" max="17" width="11.5703125" bestFit="1" customWidth="1"/>
    <col min="18" max="18" width="11.28515625" bestFit="1" customWidth="1"/>
  </cols>
  <sheetData>
    <row r="1" spans="1:16" ht="39" thickBot="1" x14ac:dyDescent="0.25">
      <c r="A1" s="259" t="s">
        <v>219</v>
      </c>
      <c r="B1" s="369" t="s">
        <v>21</v>
      </c>
      <c r="C1" s="369" t="s">
        <v>167</v>
      </c>
      <c r="D1" s="369" t="s">
        <v>155</v>
      </c>
      <c r="E1" s="369" t="s">
        <v>168</v>
      </c>
      <c r="F1" s="369" t="s">
        <v>50</v>
      </c>
      <c r="G1" s="369" t="s">
        <v>125</v>
      </c>
      <c r="H1" s="369" t="s">
        <v>169</v>
      </c>
      <c r="I1" s="369" t="s">
        <v>182</v>
      </c>
      <c r="J1" s="369" t="s">
        <v>149</v>
      </c>
      <c r="K1" s="369" t="s">
        <v>48</v>
      </c>
      <c r="L1" s="369" t="s">
        <v>154</v>
      </c>
      <c r="M1" s="369" t="s">
        <v>172</v>
      </c>
      <c r="N1" s="369" t="s">
        <v>136</v>
      </c>
      <c r="O1" s="369" t="s">
        <v>124</v>
      </c>
    </row>
    <row r="2" spans="1:16" ht="15.75" thickBot="1" x14ac:dyDescent="0.3">
      <c r="A2" s="552" t="s">
        <v>138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4"/>
      <c r="P2" s="299"/>
    </row>
    <row r="3" spans="1:16" x14ac:dyDescent="0.2">
      <c r="A3" s="39" t="s">
        <v>31</v>
      </c>
      <c r="O3" s="35"/>
    </row>
    <row r="4" spans="1:16" x14ac:dyDescent="0.2">
      <c r="A4" s="39" t="s">
        <v>32</v>
      </c>
      <c r="B4" s="11">
        <f>SUM([2]Delta!$HR$32:$IC$32)</f>
        <v>670618</v>
      </c>
      <c r="C4" s="11">
        <f>SUM([2]Pinnacle!$HR$32:$IC$32)</f>
        <v>13442</v>
      </c>
      <c r="D4" s="11">
        <f>SUM('[2]Go Jet'!$HR$32:$IC$32)</f>
        <v>0</v>
      </c>
      <c r="E4" s="11">
        <f>SUM('[2]Sky West'!$HR$32:$IC$32)</f>
        <v>41004</v>
      </c>
      <c r="F4" s="11">
        <f>SUM('[2]Sun Country'!$HR$32:$IC$32)</f>
        <v>139148</v>
      </c>
      <c r="G4" s="11">
        <f>SUM([2]Icelandair!$HR$32:$IC$32)</f>
        <v>28023</v>
      </c>
      <c r="H4" s="11">
        <f>SUM([2]KLM!$HR$32:$IC$32)</f>
        <v>46317</v>
      </c>
      <c r="I4" s="11">
        <f>SUM('[2]Aer Lingus'!$HR$32:$IC$32)</f>
        <v>0</v>
      </c>
      <c r="J4" s="11">
        <f>SUM('[2]Air France'!$HR$32:$IC$32)</f>
        <v>25454</v>
      </c>
      <c r="K4" s="11">
        <f>SUM([2]Frontier!$HR$32:$IC$32)</f>
        <v>9678</v>
      </c>
      <c r="L4" s="11">
        <f>SUM([2]Condor!$HR$32:$IC$32)</f>
        <v>10361</v>
      </c>
      <c r="M4" s="11">
        <f>SUM('[2]Sky Regional'!$HR$32:$IC$32)</f>
        <v>0</v>
      </c>
      <c r="N4" s="11">
        <f>SUM('[2]Charter Misc'!$HR$32:$IC$32)+SUM([2]Ryan!$HR$32:$IC$32)+SUM([2]Omni!$HR$32:$IC$32)</f>
        <v>263</v>
      </c>
      <c r="O4" s="172">
        <f>SUM(B4:N4)</f>
        <v>984308</v>
      </c>
    </row>
    <row r="5" spans="1:16" x14ac:dyDescent="0.2">
      <c r="A5" s="39" t="s">
        <v>33</v>
      </c>
      <c r="B5" s="6">
        <f>SUM([2]Delta!$HR$33:$IC$33)</f>
        <v>709351</v>
      </c>
      <c r="C5" s="6">
        <f>SUM([2]Pinnacle!$HR$33:$IC$33)</f>
        <v>12326</v>
      </c>
      <c r="D5" s="6">
        <f>SUM('[2]Go Jet'!$HR$33:$IC$33)</f>
        <v>0</v>
      </c>
      <c r="E5" s="6">
        <f>SUM('[2]Sky West'!$HR$33:$IC$33)</f>
        <v>40687</v>
      </c>
      <c r="F5" s="6">
        <f>SUM('[2]Sun Country'!$HR$33:$IC$33)</f>
        <v>142614</v>
      </c>
      <c r="G5" s="6">
        <f>SUM([2]Icelandair!$HR$33:$IC$33)</f>
        <v>28047</v>
      </c>
      <c r="H5" s="6">
        <f>SUM([2]KLM!$HR$33:$IC$33)</f>
        <v>40372</v>
      </c>
      <c r="I5" s="6">
        <f>SUM('[2]Aer Lingus'!$HR$33:$IC$33)</f>
        <v>0</v>
      </c>
      <c r="J5" s="6">
        <f>SUM('[2]Air France'!$HR$33:$IC$33)</f>
        <v>23751</v>
      </c>
      <c r="K5" s="6">
        <f>SUM([2]Frontier!$HR$33:$IC$33)</f>
        <v>11586</v>
      </c>
      <c r="L5" s="6">
        <f>SUM([2]Condor!$HR$33:$IC$33)</f>
        <v>9033</v>
      </c>
      <c r="M5" s="6">
        <f>SUM('[2]Sky Regional'!$HR$33:$IC$33)</f>
        <v>0</v>
      </c>
      <c r="N5" s="6">
        <f>SUM('[2]Charter Misc'!$HR$33:$IC$33)+SUM([2]Ryan!$HR$33:$IC$33)+SUM([2]Omni!$HR$33:$IC$33)</f>
        <v>395</v>
      </c>
      <c r="O5" s="173">
        <f>SUM(B5:N5)</f>
        <v>1018162</v>
      </c>
    </row>
    <row r="6" spans="1:16" ht="15" x14ac:dyDescent="0.25">
      <c r="A6" s="37" t="s">
        <v>7</v>
      </c>
      <c r="B6" s="23">
        <f t="shared" ref="B6:N6" si="0">SUM(B4:B5)</f>
        <v>1379969</v>
      </c>
      <c r="C6" s="23">
        <f t="shared" si="0"/>
        <v>25768</v>
      </c>
      <c r="D6" s="23">
        <f t="shared" si="0"/>
        <v>0</v>
      </c>
      <c r="E6" s="23">
        <f t="shared" si="0"/>
        <v>81691</v>
      </c>
      <c r="F6" s="23">
        <f t="shared" si="0"/>
        <v>281762</v>
      </c>
      <c r="G6" s="23">
        <f t="shared" si="0"/>
        <v>56070</v>
      </c>
      <c r="H6" s="23">
        <f t="shared" ref="H6:I6" si="1">SUM(H4:H5)</f>
        <v>86689</v>
      </c>
      <c r="I6" s="23">
        <f t="shared" si="1"/>
        <v>0</v>
      </c>
      <c r="J6" s="23">
        <f t="shared" si="0"/>
        <v>49205</v>
      </c>
      <c r="K6" s="23">
        <f t="shared" ref="K6" si="2">SUM(K4:K5)</f>
        <v>21264</v>
      </c>
      <c r="L6" s="23">
        <f t="shared" ref="L6" si="3">SUM(L4:L5)</f>
        <v>19394</v>
      </c>
      <c r="M6" s="23">
        <f t="shared" ref="M6" si="4">SUM(M4:M5)</f>
        <v>0</v>
      </c>
      <c r="N6" s="23">
        <f t="shared" si="0"/>
        <v>658</v>
      </c>
      <c r="O6" s="174">
        <f>SUM(B6:N6)</f>
        <v>2002470</v>
      </c>
    </row>
    <row r="7" spans="1:16" x14ac:dyDescent="0.2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2"/>
    </row>
    <row r="8" spans="1:16" x14ac:dyDescent="0.2">
      <c r="A8" s="39" t="s">
        <v>34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72">
        <f>SUM(B8:N8)</f>
        <v>0</v>
      </c>
    </row>
    <row r="9" spans="1:16" x14ac:dyDescent="0.2">
      <c r="A9" s="39" t="s">
        <v>32</v>
      </c>
      <c r="B9" s="11">
        <f>SUM([2]Delta!$HR$37:$IC$37)</f>
        <v>14897</v>
      </c>
      <c r="C9" s="11">
        <f>SUM([2]Pinnacle!$HR$37:$IC$37)</f>
        <v>224</v>
      </c>
      <c r="D9" s="11">
        <f>SUM('[2]Go Jet'!$HR$37:$IC$37)</f>
        <v>0</v>
      </c>
      <c r="E9" s="11">
        <f>SUM('[2]Sky West'!$HR$37:$IC$37)</f>
        <v>701</v>
      </c>
      <c r="F9" s="11">
        <f>SUM('[2]Sun Country'!$HR$37:$IC$37)</f>
        <v>2010</v>
      </c>
      <c r="G9" s="11">
        <f>SUM([2]Icelandair!$HR$37:$IC$37)</f>
        <v>177</v>
      </c>
      <c r="H9" s="11">
        <f>SUM([2]KLM!$HR$37:$IC$37)</f>
        <v>188</v>
      </c>
      <c r="I9" s="11">
        <f>SUM('[2]Aer Lingus'!$HR$37:$IC$37)</f>
        <v>0</v>
      </c>
      <c r="J9" s="11">
        <f>SUM('[2]Air France'!$HR$37:$IC$37)</f>
        <v>186</v>
      </c>
      <c r="K9" s="11">
        <f>SUM([2]Frontier!$HR$37:$IC$37)</f>
        <v>21</v>
      </c>
      <c r="L9" s="11">
        <f>SUM([2]Condor!$HR$37:$IC$37)</f>
        <v>24</v>
      </c>
      <c r="M9" s="11">
        <f>SUM('[2]Sky Regional'!$HR$37:$IC$37)</f>
        <v>0</v>
      </c>
      <c r="N9" s="11">
        <f>SUM('[2]Charter Misc'!$HR$37:$IC$37)+SUM([2]Ryan!$HR$37:$IC$37)+SUM([2]Omni!$HR$37:$IC$37)</f>
        <v>0</v>
      </c>
      <c r="O9" s="172">
        <f>SUM(B9:N9)</f>
        <v>18428</v>
      </c>
    </row>
    <row r="10" spans="1:16" x14ac:dyDescent="0.2">
      <c r="A10" s="39" t="s">
        <v>35</v>
      </c>
      <c r="B10" s="6">
        <f>SUM([2]Delta!$HR$38:$IC$38)</f>
        <v>15628</v>
      </c>
      <c r="C10" s="6">
        <f>SUM([2]Pinnacle!$HR$38:$IC$38)</f>
        <v>213</v>
      </c>
      <c r="D10" s="6">
        <f>SUM('[2]Go Jet'!$HR$38:$IC$38)</f>
        <v>0</v>
      </c>
      <c r="E10" s="6">
        <f>SUM('[2]Sky West'!$HR$38:$IC$38)</f>
        <v>729</v>
      </c>
      <c r="F10" s="6">
        <f>SUM('[2]Sun Country'!$HR$38:$IC$38)</f>
        <v>2049</v>
      </c>
      <c r="G10" s="6">
        <f>SUM([2]Icelandair!$HR$38:$IC$38)</f>
        <v>211</v>
      </c>
      <c r="H10" s="6">
        <f>SUM([2]KLM!$HR$38:$IC$38)</f>
        <v>27</v>
      </c>
      <c r="I10" s="6">
        <f>SUM('[2]Aer Lingus'!$HR$38:$IC$38)</f>
        <v>0</v>
      </c>
      <c r="J10" s="6">
        <f>SUM('[2]Air France'!$HR$38:$IC$38)</f>
        <v>15</v>
      </c>
      <c r="K10" s="6">
        <f>SUM([2]Frontier!$HR$38:$IC$38)</f>
        <v>11</v>
      </c>
      <c r="L10" s="6">
        <f>SUM([2]Condor!$HR$38:$IC$38)</f>
        <v>28</v>
      </c>
      <c r="M10" s="6">
        <f>SUM('[2]Sky Regional'!$HR$38:$IC$38)</f>
        <v>0</v>
      </c>
      <c r="N10" s="6">
        <f>SUM('[2]Charter Misc'!$HR$38:$IC$38)+SUM([2]Ryan!$HR$38:$IC$38)+SUM([2]Omni!$HR$38:$IC$38)</f>
        <v>0</v>
      </c>
      <c r="O10" s="173">
        <f>SUM(B10:N10)</f>
        <v>18911</v>
      </c>
    </row>
    <row r="11" spans="1:16" ht="15.75" thickBot="1" x14ac:dyDescent="0.3">
      <c r="A11" s="40" t="s">
        <v>36</v>
      </c>
      <c r="B11" s="175">
        <f t="shared" ref="B11:N11" si="5">SUM(B9:B10)</f>
        <v>30525</v>
      </c>
      <c r="C11" s="175">
        <f t="shared" si="5"/>
        <v>437</v>
      </c>
      <c r="D11" s="175">
        <f t="shared" si="5"/>
        <v>0</v>
      </c>
      <c r="E11" s="175">
        <f t="shared" si="5"/>
        <v>1430</v>
      </c>
      <c r="F11" s="175">
        <f t="shared" si="5"/>
        <v>4059</v>
      </c>
      <c r="G11" s="175">
        <f t="shared" si="5"/>
        <v>388</v>
      </c>
      <c r="H11" s="175">
        <f t="shared" ref="H11:I11" si="6">SUM(H9:H10)</f>
        <v>215</v>
      </c>
      <c r="I11" s="175">
        <f t="shared" si="6"/>
        <v>0</v>
      </c>
      <c r="J11" s="175">
        <f t="shared" si="5"/>
        <v>201</v>
      </c>
      <c r="K11" s="175">
        <f t="shared" ref="K11" si="7">SUM(K9:K10)</f>
        <v>32</v>
      </c>
      <c r="L11" s="175">
        <f t="shared" ref="L11" si="8">SUM(L9:L10)</f>
        <v>52</v>
      </c>
      <c r="M11" s="175">
        <f t="shared" ref="M11" si="9">SUM(M9:M10)</f>
        <v>0</v>
      </c>
      <c r="N11" s="175">
        <f t="shared" si="5"/>
        <v>0</v>
      </c>
      <c r="O11" s="176">
        <f>SUM(B11:N11)</f>
        <v>37339</v>
      </c>
    </row>
    <row r="13" spans="1:16" ht="44.25" customHeight="1" thickBot="1" x14ac:dyDescent="0.25">
      <c r="B13" s="369" t="s">
        <v>21</v>
      </c>
      <c r="C13" s="369" t="s">
        <v>167</v>
      </c>
      <c r="D13" s="369" t="s">
        <v>155</v>
      </c>
      <c r="E13" s="369" t="s">
        <v>168</v>
      </c>
      <c r="F13" s="369" t="s">
        <v>50</v>
      </c>
      <c r="G13" s="369" t="s">
        <v>125</v>
      </c>
      <c r="H13" s="369" t="s">
        <v>169</v>
      </c>
      <c r="I13" s="369" t="s">
        <v>182</v>
      </c>
      <c r="J13" s="369" t="s">
        <v>149</v>
      </c>
      <c r="K13" s="369"/>
      <c r="L13" s="369" t="s">
        <v>154</v>
      </c>
      <c r="M13" s="369" t="s">
        <v>172</v>
      </c>
      <c r="N13" s="369" t="s">
        <v>136</v>
      </c>
      <c r="O13" s="159" t="s">
        <v>124</v>
      </c>
    </row>
    <row r="14" spans="1:16" ht="15.75" thickBot="1" x14ac:dyDescent="0.3">
      <c r="A14" s="555" t="s">
        <v>137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7"/>
      <c r="P14" s="299"/>
    </row>
    <row r="15" spans="1:16" x14ac:dyDescent="0.2">
      <c r="A15" s="39" t="s">
        <v>24</v>
      </c>
      <c r="B15" s="11">
        <f>SUM([2]Delta!$HR$15:$IC$15)</f>
        <v>4379</v>
      </c>
      <c r="C15" s="11">
        <f>SUM([2]Pinnacle!$HR$15:$IC$15)</f>
        <v>245</v>
      </c>
      <c r="D15" s="11">
        <f>SUM('[2]Go Jet'!$HR$15:$IC$15)</f>
        <v>0</v>
      </c>
      <c r="E15" s="11">
        <f>SUM('[2]Sky West'!$HR$15:$IC$15)</f>
        <v>675</v>
      </c>
      <c r="F15" s="11">
        <f>SUM('[2]Sun Country'!$HR$15:$IC$15)</f>
        <v>1080</v>
      </c>
      <c r="G15" s="11">
        <f>SUM([2]Icelandair!$HR$15:$IC$15)</f>
        <v>198</v>
      </c>
      <c r="H15" s="11">
        <f>SUM([2]KLM!$HR$15:$IC$15)</f>
        <v>200</v>
      </c>
      <c r="I15" s="11">
        <f>SUM('[2]Aer Lingus'!$HR$15:$IC$15)</f>
        <v>0</v>
      </c>
      <c r="J15" s="11">
        <f>SUM('[2]Air France'!$HR$15:$IC$15)</f>
        <v>97</v>
      </c>
      <c r="K15" s="11">
        <f>SUM([2]Frontier!$HR$15:$IC$15)</f>
        <v>99</v>
      </c>
      <c r="L15" s="11">
        <f>SUM([2]Condor!$HR$15:$IC$15)</f>
        <v>49</v>
      </c>
      <c r="M15" s="11">
        <f>SUM('[2]Sky Regional'!$HR$15:$IC$15)</f>
        <v>0</v>
      </c>
      <c r="N15" s="11">
        <f>SUM('[2]Charter Misc'!$HR$15:$IC$15)+SUM([2]Ryan!$HR$15:$IC$15)+SUM([2]Omni!$HR$15:$IC$15)</f>
        <v>3</v>
      </c>
      <c r="O15" s="172">
        <f>SUM(B15:N15)</f>
        <v>7025</v>
      </c>
    </row>
    <row r="16" spans="1:16" x14ac:dyDescent="0.2">
      <c r="A16" s="39" t="s">
        <v>25</v>
      </c>
      <c r="B16" s="11">
        <f>SUM([2]Delta!$HR$16:$IC$16)</f>
        <v>4394</v>
      </c>
      <c r="C16" s="11">
        <f>SUM([2]Pinnacle!$HR$16:$IC$16)</f>
        <v>244</v>
      </c>
      <c r="D16" s="11">
        <f>SUM('[2]Go Jet'!$HR$16:$IC$16)</f>
        <v>0</v>
      </c>
      <c r="E16" s="11">
        <f>SUM('[2]Sky West'!$HR$16:$IC$16)</f>
        <v>677</v>
      </c>
      <c r="F16" s="11">
        <f>SUM('[2]Sun Country'!$HR$16:$IC$16)</f>
        <v>1078</v>
      </c>
      <c r="G16" s="11">
        <f>SUM([2]Icelandair!$HR$16:$IC$16)</f>
        <v>198</v>
      </c>
      <c r="H16" s="11">
        <f>SUM([2]KLM!$HR$16:$IC$16)</f>
        <v>200</v>
      </c>
      <c r="I16" s="11">
        <f>SUM('[2]Aer Lingus'!$HR$16:$IC$16)</f>
        <v>0</v>
      </c>
      <c r="J16" s="11">
        <f>SUM('[2]Air France'!$HR$16:$IC$16)</f>
        <v>97</v>
      </c>
      <c r="K16" s="11">
        <f>SUM([2]Frontier!$HR$16:$IC$16)</f>
        <v>99</v>
      </c>
      <c r="L16" s="11">
        <f>SUM([2]Condor!$HR$16:$IC$16)</f>
        <v>49</v>
      </c>
      <c r="M16" s="11">
        <f>SUM('[2]Sky Regional'!$HR$16:$IC$16)</f>
        <v>0</v>
      </c>
      <c r="N16" s="11">
        <f>SUM('[2]Charter Misc'!$HR$16:$IC$16)+SUM([2]Ryan!$HR$16:$IC$16)+SUM([2]Omni!$HR$16:$IC$16)</f>
        <v>2</v>
      </c>
      <c r="O16" s="172">
        <f>SUM(B16:N16)</f>
        <v>7038</v>
      </c>
    </row>
    <row r="17" spans="1:18" x14ac:dyDescent="0.2">
      <c r="A17" s="3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2"/>
    </row>
    <row r="18" spans="1:18" ht="15.75" thickBot="1" x14ac:dyDescent="0.3">
      <c r="A18" s="40" t="s">
        <v>30</v>
      </c>
      <c r="B18" s="257">
        <f t="shared" ref="B18:O18" si="10">+SUM(B15:B16)</f>
        <v>8773</v>
      </c>
      <c r="C18" s="257">
        <f t="shared" si="10"/>
        <v>489</v>
      </c>
      <c r="D18" s="257">
        <f>+SUM(D15:D16)</f>
        <v>0</v>
      </c>
      <c r="E18" s="257">
        <f>+SUM(E15:E16)</f>
        <v>1352</v>
      </c>
      <c r="F18" s="257">
        <f t="shared" si="10"/>
        <v>2158</v>
      </c>
      <c r="G18" s="257">
        <f t="shared" si="10"/>
        <v>396</v>
      </c>
      <c r="H18" s="257">
        <f t="shared" ref="H18:I18" si="11">+SUM(H15:H16)</f>
        <v>400</v>
      </c>
      <c r="I18" s="257">
        <f t="shared" si="11"/>
        <v>0</v>
      </c>
      <c r="J18" s="257">
        <f t="shared" si="10"/>
        <v>194</v>
      </c>
      <c r="K18" s="257">
        <f t="shared" ref="K18" si="12">+SUM(K15:K16)</f>
        <v>198</v>
      </c>
      <c r="L18" s="257">
        <f t="shared" ref="L18" si="13">+SUM(L15:L16)</f>
        <v>98</v>
      </c>
      <c r="M18" s="257">
        <f t="shared" ref="M18" si="14">+SUM(M15:M16)</f>
        <v>0</v>
      </c>
      <c r="N18" s="257">
        <f t="shared" si="10"/>
        <v>5</v>
      </c>
      <c r="O18" s="258">
        <f t="shared" si="10"/>
        <v>14063</v>
      </c>
    </row>
    <row r="23" spans="1:18" x14ac:dyDescent="0.2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8" x14ac:dyDescent="0.2"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</row>
    <row r="25" spans="1:18" x14ac:dyDescent="0.2">
      <c r="A25" s="300"/>
      <c r="B25" s="313"/>
      <c r="C25" s="313"/>
      <c r="D25" s="313"/>
      <c r="E25" s="313"/>
      <c r="F25" s="300"/>
      <c r="G25" s="300"/>
      <c r="H25" s="300"/>
      <c r="I25" s="300"/>
      <c r="J25" s="300"/>
      <c r="K25" s="300"/>
      <c r="L25" s="300"/>
      <c r="M25" s="80"/>
    </row>
    <row r="26" spans="1:18" x14ac:dyDescent="0.2">
      <c r="A26" s="300"/>
      <c r="B26" s="300"/>
      <c r="C26" s="300"/>
      <c r="D26" s="300"/>
      <c r="E26" s="300"/>
      <c r="F26" s="300"/>
      <c r="G26" s="300"/>
      <c r="H26" s="300"/>
      <c r="I26" s="313"/>
      <c r="J26" s="300"/>
      <c r="K26" s="300"/>
      <c r="L26" s="300"/>
    </row>
    <row r="27" spans="1:18" x14ac:dyDescent="0.2">
      <c r="A27" s="30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</row>
    <row r="28" spans="1:18" x14ac:dyDescent="0.2">
      <c r="A28" s="302"/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3"/>
    </row>
    <row r="29" spans="1:18" x14ac:dyDescent="0.2">
      <c r="A29" s="302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3"/>
      <c r="P29" s="303"/>
      <c r="Q29" s="303"/>
      <c r="R29" s="80"/>
    </row>
    <row r="30" spans="1:18" x14ac:dyDescent="0.2">
      <c r="A30" s="302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</row>
    <row r="31" spans="1:18" x14ac:dyDescent="0.2">
      <c r="A31" s="302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</row>
    <row r="32" spans="1:18" x14ac:dyDescent="0.2">
      <c r="A32" s="302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</row>
    <row r="33" spans="1:17" x14ac:dyDescent="0.2">
      <c r="A33" s="302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</row>
    <row r="34" spans="1:17" x14ac:dyDescent="0.2">
      <c r="A34" s="302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</row>
    <row r="35" spans="1:17" x14ac:dyDescent="0.2">
      <c r="A35" s="302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</row>
    <row r="36" spans="1:17" x14ac:dyDescent="0.2">
      <c r="A36" s="302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</row>
    <row r="37" spans="1:17" x14ac:dyDescent="0.2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</row>
  </sheetData>
  <mergeCells count="2">
    <mergeCell ref="A2:O2"/>
    <mergeCell ref="A14:O14"/>
  </mergeCells>
  <phoneticPr fontId="6" type="noConversion"/>
  <pageMargins left="0.75" right="0.75" top="1" bottom="1" header="0.5" footer="0.5"/>
  <pageSetup scale="64" orientation="landscape" r:id="rId1"/>
  <headerFooter alignWithMargins="0">
    <oddHeader>&amp;C&amp;"Arial,Bold"2022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zoomScaleNormal="100" workbookViewId="0">
      <selection activeCell="A42" sqref="A42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2.7109375" bestFit="1" customWidth="1"/>
    <col min="4" max="4" width="12.7109375" customWidth="1"/>
    <col min="5" max="5" width="14" bestFit="1" customWidth="1"/>
    <col min="6" max="6" width="11.5703125" bestFit="1" customWidth="1"/>
    <col min="7" max="7" width="11.5703125" customWidth="1"/>
    <col min="8" max="8" width="12.7109375" bestFit="1" customWidth="1"/>
    <col min="9" max="9" width="11.5703125" bestFit="1" customWidth="1"/>
    <col min="10" max="10" width="12.7109375" bestFit="1" customWidth="1"/>
    <col min="11" max="11" width="14.140625" bestFit="1" customWidth="1"/>
  </cols>
  <sheetData>
    <row r="1" spans="1:11" ht="29.25" customHeight="1" thickBot="1" x14ac:dyDescent="0.25">
      <c r="A1" s="259" t="s">
        <v>219</v>
      </c>
      <c r="B1" s="331" t="s">
        <v>20</v>
      </c>
      <c r="C1" s="446" t="s">
        <v>213</v>
      </c>
      <c r="D1" s="454" t="s">
        <v>149</v>
      </c>
      <c r="E1" s="331" t="s">
        <v>21</v>
      </c>
      <c r="F1" s="329" t="s">
        <v>106</v>
      </c>
      <c r="G1" s="331" t="s">
        <v>147</v>
      </c>
      <c r="H1" s="329" t="s">
        <v>50</v>
      </c>
      <c r="I1" s="331" t="s">
        <v>22</v>
      </c>
      <c r="J1" s="331" t="s">
        <v>23</v>
      </c>
      <c r="K1" s="329" t="s">
        <v>173</v>
      </c>
    </row>
    <row r="2" spans="1:11" ht="15" x14ac:dyDescent="0.25">
      <c r="A2" s="41" t="s">
        <v>3</v>
      </c>
      <c r="B2" s="321"/>
      <c r="C2" s="321"/>
      <c r="D2" s="321"/>
      <c r="E2" s="321"/>
      <c r="F2" s="182"/>
      <c r="G2" s="321"/>
      <c r="H2" s="182"/>
      <c r="I2" s="321"/>
      <c r="J2" s="321"/>
      <c r="K2" s="322"/>
    </row>
    <row r="3" spans="1:11" x14ac:dyDescent="0.2">
      <c r="A3" s="39" t="s">
        <v>31</v>
      </c>
      <c r="F3" s="80"/>
      <c r="H3" s="80"/>
      <c r="K3" s="35"/>
    </row>
    <row r="4" spans="1:11" x14ac:dyDescent="0.2">
      <c r="A4" s="39" t="s">
        <v>32</v>
      </c>
      <c r="B4" s="11">
        <f>[2]American!$ID$32+[2]American!$ID$22</f>
        <v>534378</v>
      </c>
      <c r="C4" s="11">
        <f>'[2]Allegiant '!$ID$32+'[2]Allegiant '!$ID$22</f>
        <v>66167</v>
      </c>
      <c r="D4" s="11">
        <f>'[2]Air France'!$ID$32+'[2]Air France'!$ID$22</f>
        <v>25454</v>
      </c>
      <c r="E4" s="11">
        <f>[2]Delta!$ID$32+[2]Delta!$ID$22</f>
        <v>8517792</v>
      </c>
      <c r="F4" s="80">
        <f>[2]Southwest!$ID$22+[2]Southwest!$ID$32</f>
        <v>672686</v>
      </c>
      <c r="G4" s="11">
        <f>[2]Spirit!$ID$32+[2]Spirit!$ID$22</f>
        <v>221337</v>
      </c>
      <c r="H4" s="80">
        <f>'[2]Sun Country'!$ID$32+'[2]Sun Country'!$ID$22</f>
        <v>1630834</v>
      </c>
      <c r="I4" s="11">
        <f>[2]United!$ID$32+[2]United!$ID$22</f>
        <v>548728</v>
      </c>
      <c r="J4" s="11">
        <f>'Other Major Airline Stats'!I4</f>
        <v>404001</v>
      </c>
      <c r="K4" s="172">
        <f>SUM(B4:J4)</f>
        <v>12621377</v>
      </c>
    </row>
    <row r="5" spans="1:11" x14ac:dyDescent="0.2">
      <c r="A5" s="39" t="s">
        <v>33</v>
      </c>
      <c r="B5" s="183">
        <f>[2]American!$ID$33+[2]American!$ID$23</f>
        <v>528652</v>
      </c>
      <c r="C5" s="183">
        <f>'[2]Allegiant '!$ID$33+'[2]Allegiant '!$ID$23</f>
        <v>65064</v>
      </c>
      <c r="D5" s="183">
        <f>'[2]Air France'!$ID$33+'[2]Air France'!$ID$23</f>
        <v>23751</v>
      </c>
      <c r="E5" s="183">
        <f>[2]Delta!$ID$33+[2]Delta!$ID$23</f>
        <v>8531099</v>
      </c>
      <c r="F5" s="80">
        <f>[2]Southwest!$ID$23+[2]Southwest!$ID$33</f>
        <v>668354</v>
      </c>
      <c r="G5" s="183">
        <f>[2]Spirit!$ID$33+[2]Spirit!$ID$23</f>
        <v>210920</v>
      </c>
      <c r="H5" s="80">
        <f>'[2]Sun Country'!$ID$23+'[2]Sun Country'!$ID$33</f>
        <v>1637247</v>
      </c>
      <c r="I5" s="183">
        <f>[2]United!$ID$33+[2]United!$ID$23</f>
        <v>548401</v>
      </c>
      <c r="J5" s="6">
        <f>'Other Major Airline Stats'!I5</f>
        <v>385697</v>
      </c>
      <c r="K5" s="173">
        <f>SUM(B5:J5)</f>
        <v>12599185</v>
      </c>
    </row>
    <row r="6" spans="1:11" ht="15" x14ac:dyDescent="0.25">
      <c r="A6" s="37" t="s">
        <v>7</v>
      </c>
      <c r="B6" s="23">
        <f t="shared" ref="B6:K6" si="0">SUM(B4:B5)</f>
        <v>1063030</v>
      </c>
      <c r="C6" s="23">
        <f t="shared" ref="C6:D6" si="1">SUM(C4:C5)</f>
        <v>131231</v>
      </c>
      <c r="D6" s="23">
        <f t="shared" si="1"/>
        <v>49205</v>
      </c>
      <c r="E6" s="23">
        <f t="shared" si="0"/>
        <v>17048891</v>
      </c>
      <c r="F6" s="109">
        <f t="shared" si="0"/>
        <v>1341040</v>
      </c>
      <c r="G6" s="23">
        <f t="shared" si="0"/>
        <v>432257</v>
      </c>
      <c r="H6" s="109">
        <f t="shared" si="0"/>
        <v>3268081</v>
      </c>
      <c r="I6" s="23">
        <f t="shared" si="0"/>
        <v>1097129</v>
      </c>
      <c r="J6" s="23">
        <f t="shared" si="0"/>
        <v>789698</v>
      </c>
      <c r="K6" s="174">
        <f t="shared" si="0"/>
        <v>25220562</v>
      </c>
    </row>
    <row r="7" spans="1:11" x14ac:dyDescent="0.2">
      <c r="A7" s="39"/>
      <c r="B7" s="11"/>
      <c r="C7" s="11"/>
      <c r="D7" s="11"/>
      <c r="E7" s="11"/>
      <c r="F7" s="108"/>
      <c r="G7" s="11"/>
      <c r="H7" s="108"/>
      <c r="I7" s="11"/>
      <c r="J7" s="11"/>
      <c r="K7" s="172"/>
    </row>
    <row r="8" spans="1:11" x14ac:dyDescent="0.2">
      <c r="A8" s="39" t="s">
        <v>34</v>
      </c>
      <c r="B8" s="11"/>
      <c r="C8" s="11"/>
      <c r="D8" s="11"/>
      <c r="E8" s="11"/>
      <c r="F8" s="108"/>
      <c r="G8" s="11"/>
      <c r="H8" s="108"/>
      <c r="I8" s="11"/>
      <c r="J8" s="11"/>
      <c r="K8" s="172"/>
    </row>
    <row r="9" spans="1:11" x14ac:dyDescent="0.2">
      <c r="A9" s="39" t="s">
        <v>32</v>
      </c>
      <c r="B9" s="275">
        <f>[2]American!$ID$37+[2]American!$ID$27</f>
        <v>15005</v>
      </c>
      <c r="C9" s="275">
        <f>'[2]Allegiant '!$ID$37+'[2]Allegiant '!$ID$27</f>
        <v>0</v>
      </c>
      <c r="D9" s="275">
        <f>'[2]Air France'!$ID$37+'[2]Air France'!$ID$27</f>
        <v>186</v>
      </c>
      <c r="E9" s="275">
        <f>[2]Delta!$ID$37+[2]Delta!$ID$27</f>
        <v>279223</v>
      </c>
      <c r="F9" s="276">
        <f>[2]Southwest!$ID$27</f>
        <v>11712</v>
      </c>
      <c r="G9" s="275">
        <f>[2]Spirit!$ID$37+[2]Spirit!$ID$27</f>
        <v>1456</v>
      </c>
      <c r="H9" s="276">
        <f>'[2]Sun Country'!$ID$37+'[2]Sun Country'!$ID$27</f>
        <v>26155</v>
      </c>
      <c r="I9" s="275">
        <f>[2]United!$ID$37+[2]United!$ID$27</f>
        <v>16924</v>
      </c>
      <c r="J9" s="11">
        <f>'Other Major Airline Stats'!I9</f>
        <v>8101</v>
      </c>
      <c r="K9" s="172">
        <f>SUM(B9:J9)</f>
        <v>358762</v>
      </c>
    </row>
    <row r="10" spans="1:11" x14ac:dyDescent="0.2">
      <c r="A10" s="39" t="s">
        <v>35</v>
      </c>
      <c r="B10" s="277">
        <f>+[2]American!$ID$38+[2]American!$ID$28</f>
        <v>17278</v>
      </c>
      <c r="C10" s="277">
        <f>+'[2]Allegiant '!$ID$38+'[2]Allegiant '!$ID$28</f>
        <v>0</v>
      </c>
      <c r="D10" s="277">
        <f>+'[2]Air France'!$ID$38+'[2]Air France'!$ID$28</f>
        <v>15</v>
      </c>
      <c r="E10" s="277">
        <f>+[2]Delta!$ID$38+[2]Delta!$ID$28</f>
        <v>279514</v>
      </c>
      <c r="F10" s="278">
        <f>[2]Southwest!$ID$28</f>
        <v>12398</v>
      </c>
      <c r="G10" s="277">
        <f>+[2]Spirit!$ID$38+[2]Spirit!$ID$28</f>
        <v>1545</v>
      </c>
      <c r="H10" s="278">
        <f>+'[2]Sun Country'!$ID$38+'[2]Sun Country'!$ID$28</f>
        <v>26138</v>
      </c>
      <c r="I10" s="277">
        <f>+[2]United!$ID$38+[2]United!$ID$28</f>
        <v>16920</v>
      </c>
      <c r="J10" s="6">
        <f>'Other Major Airline Stats'!I10</f>
        <v>8420</v>
      </c>
      <c r="K10" s="173">
        <f>SUM(B10:J10)</f>
        <v>362228</v>
      </c>
    </row>
    <row r="11" spans="1:11" ht="15.75" thickBot="1" x14ac:dyDescent="0.3">
      <c r="A11" s="40" t="s">
        <v>36</v>
      </c>
      <c r="B11" s="175">
        <f t="shared" ref="B11:K11" si="2">SUM(B9:B10)</f>
        <v>32283</v>
      </c>
      <c r="C11" s="175">
        <f t="shared" ref="C11:D11" si="3">SUM(C9:C10)</f>
        <v>0</v>
      </c>
      <c r="D11" s="175">
        <f t="shared" si="3"/>
        <v>201</v>
      </c>
      <c r="E11" s="175">
        <f t="shared" si="2"/>
        <v>558737</v>
      </c>
      <c r="F11" s="175">
        <f t="shared" si="2"/>
        <v>24110</v>
      </c>
      <c r="G11" s="175">
        <f t="shared" si="2"/>
        <v>3001</v>
      </c>
      <c r="H11" s="175">
        <f t="shared" si="2"/>
        <v>52293</v>
      </c>
      <c r="I11" s="175">
        <f t="shared" si="2"/>
        <v>33844</v>
      </c>
      <c r="J11" s="175">
        <f t="shared" si="2"/>
        <v>16521</v>
      </c>
      <c r="K11" s="176">
        <f t="shared" si="2"/>
        <v>720990</v>
      </c>
    </row>
    <row r="12" spans="1:11" ht="15" x14ac:dyDescent="0.25">
      <c r="F12" s="184"/>
      <c r="H12" s="184"/>
    </row>
    <row r="13" spans="1:11" ht="13.5" thickBot="1" x14ac:dyDescent="0.25"/>
    <row r="14" spans="1:11" ht="15.75" thickTop="1" x14ac:dyDescent="0.25">
      <c r="A14" s="38" t="s">
        <v>9</v>
      </c>
      <c r="B14" s="14"/>
      <c r="C14" s="14"/>
      <c r="D14" s="14"/>
      <c r="E14" s="14"/>
      <c r="F14" s="100"/>
      <c r="G14" s="14"/>
      <c r="H14" s="100"/>
      <c r="I14" s="14"/>
      <c r="J14" s="14"/>
      <c r="K14" s="15"/>
    </row>
    <row r="15" spans="1:11" x14ac:dyDescent="0.2">
      <c r="A15" s="39" t="s">
        <v>24</v>
      </c>
      <c r="B15" s="11">
        <f>+[2]American!$ID$15+[2]American!$ID$4</f>
        <v>3537</v>
      </c>
      <c r="C15" s="11">
        <f>+'[2]Allegiant '!$ID$15+'[2]Allegiant '!$ID$4</f>
        <v>470</v>
      </c>
      <c r="D15" s="11">
        <f>+'[2]Air France'!$ID$15+'[2]Air France'!$ID$4</f>
        <v>97</v>
      </c>
      <c r="E15" s="11">
        <f>+[2]Delta!$ID$15+[2]Delta!$ID$4</f>
        <v>60182</v>
      </c>
      <c r="F15" s="70">
        <f>[2]Southwest!$ID$4</f>
        <v>5295</v>
      </c>
      <c r="G15" s="11">
        <f>+[2]Spirit!$ID$15+[2]Spirit!$ID$4</f>
        <v>1457</v>
      </c>
      <c r="H15" s="80">
        <f>+'[2]Sun Country'!$ID$15+'[2]Sun Country'!$ID$4</f>
        <v>10422</v>
      </c>
      <c r="I15" s="11">
        <f>+[2]United!$ID$15+[2]United!$ID$4</f>
        <v>4130</v>
      </c>
      <c r="J15" s="11">
        <f>'Other Major Airline Stats'!I15</f>
        <v>3863</v>
      </c>
      <c r="K15" s="16">
        <f>SUM(B15:J15)</f>
        <v>89453</v>
      </c>
    </row>
    <row r="16" spans="1:11" x14ac:dyDescent="0.2">
      <c r="A16" s="39" t="s">
        <v>25</v>
      </c>
      <c r="B16" s="6">
        <f>+[2]American!$ID$5+[2]American!$ID$16</f>
        <v>3534</v>
      </c>
      <c r="C16" s="6">
        <f>+'[2]Allegiant '!$ID$5+'[2]Allegiant '!$ID$16</f>
        <v>470</v>
      </c>
      <c r="D16" s="6">
        <f>+'[2]Air France'!$ID$5+'[2]Air France'!$ID$16</f>
        <v>97</v>
      </c>
      <c r="E16" s="6">
        <f>+[2]Delta!$ID$5+[2]Delta!$ID$16</f>
        <v>60133</v>
      </c>
      <c r="F16" s="70">
        <f>[2]Southwest!$ID$5</f>
        <v>5274</v>
      </c>
      <c r="G16" s="6">
        <f>+[2]Spirit!$ID$5+[2]Spirit!$ID$16</f>
        <v>1458</v>
      </c>
      <c r="H16" s="80">
        <f>+'[2]Sun Country'!$ID$5+'[2]Sun Country'!$ID$16</f>
        <v>10455</v>
      </c>
      <c r="I16" s="6">
        <f>+[2]United!$ID$5+[2]United!$ID$16</f>
        <v>4132</v>
      </c>
      <c r="J16" s="6">
        <f>'Other Major Airline Stats'!I16</f>
        <v>3857</v>
      </c>
      <c r="K16" s="22">
        <f>SUM(B16:J16)</f>
        <v>89410</v>
      </c>
    </row>
    <row r="17" spans="1:11" x14ac:dyDescent="0.2">
      <c r="A17" s="39" t="s">
        <v>26</v>
      </c>
      <c r="B17" s="179">
        <f t="shared" ref="B17:J17" si="4">SUM(B15:B16)</f>
        <v>7071</v>
      </c>
      <c r="C17" s="177">
        <f t="shared" ref="C17:D17" si="5">SUM(C15:C16)</f>
        <v>940</v>
      </c>
      <c r="D17" s="177">
        <f t="shared" si="5"/>
        <v>194</v>
      </c>
      <c r="E17" s="177">
        <f t="shared" si="4"/>
        <v>120315</v>
      </c>
      <c r="F17" s="103">
        <f t="shared" si="4"/>
        <v>10569</v>
      </c>
      <c r="G17" s="177">
        <f t="shared" si="4"/>
        <v>2915</v>
      </c>
      <c r="H17" s="103">
        <f t="shared" si="4"/>
        <v>20877</v>
      </c>
      <c r="I17" s="177">
        <f t="shared" si="4"/>
        <v>8262</v>
      </c>
      <c r="J17" s="177">
        <f t="shared" si="4"/>
        <v>7720</v>
      </c>
      <c r="K17" s="178">
        <f>SUM(B17:J17)</f>
        <v>178863</v>
      </c>
    </row>
    <row r="18" spans="1:11" x14ac:dyDescent="0.2">
      <c r="A18" s="39"/>
      <c r="B18" s="11"/>
      <c r="C18" s="11"/>
      <c r="D18" s="11"/>
      <c r="E18" s="11"/>
      <c r="F18" s="78"/>
      <c r="G18" s="11"/>
      <c r="H18" s="78"/>
      <c r="I18" s="11"/>
      <c r="J18" s="11"/>
      <c r="K18" s="16"/>
    </row>
    <row r="19" spans="1:11" x14ac:dyDescent="0.2">
      <c r="A19" s="39" t="s">
        <v>27</v>
      </c>
      <c r="B19" s="11">
        <f>[2]American!$ID$8</f>
        <v>0</v>
      </c>
      <c r="C19" s="11">
        <f>'[2]Allegiant '!$ID$8</f>
        <v>0</v>
      </c>
      <c r="D19" s="11">
        <f>'[2]Air France'!$ID$8</f>
        <v>0</v>
      </c>
      <c r="E19" s="11">
        <f>[2]Delta!$ID$8</f>
        <v>50</v>
      </c>
      <c r="F19" s="80">
        <f>[2]Southwest!$ID$8</f>
        <v>0</v>
      </c>
      <c r="G19" s="11">
        <f>[2]Spirit!$ID$8</f>
        <v>0</v>
      </c>
      <c r="H19" s="80">
        <f>'[2]Sun Country'!$ID$8</f>
        <v>840</v>
      </c>
      <c r="I19" s="11">
        <f>[2]United!$ID$8</f>
        <v>21</v>
      </c>
      <c r="J19" s="11">
        <f>'Other Major Airline Stats'!I19</f>
        <v>17</v>
      </c>
      <c r="K19" s="16">
        <f>SUM(B19:J19)</f>
        <v>928</v>
      </c>
    </row>
    <row r="20" spans="1:11" x14ac:dyDescent="0.2">
      <c r="A20" s="39" t="s">
        <v>28</v>
      </c>
      <c r="B20" s="6">
        <f>[2]American!$ID$9</f>
        <v>0</v>
      </c>
      <c r="C20" s="6">
        <f>'[2]Allegiant '!$ID$9</f>
        <v>0</v>
      </c>
      <c r="D20" s="6">
        <f>'[2]Air France'!$ID$9</f>
        <v>0</v>
      </c>
      <c r="E20" s="6">
        <f>[2]Delta!$ID$9</f>
        <v>104</v>
      </c>
      <c r="F20" s="80">
        <f>[2]Southwest!$ID$9</f>
        <v>0</v>
      </c>
      <c r="G20" s="6">
        <f>[2]Spirit!$ID$9</f>
        <v>0</v>
      </c>
      <c r="H20" s="80">
        <f>'[2]Sun Country'!$ID$9</f>
        <v>802</v>
      </c>
      <c r="I20" s="6">
        <f>[2]United!$ID$9</f>
        <v>23</v>
      </c>
      <c r="J20" s="6">
        <f>'Other Major Airline Stats'!I20</f>
        <v>19</v>
      </c>
      <c r="K20" s="22">
        <f>SUM(B20:J20)</f>
        <v>948</v>
      </c>
    </row>
    <row r="21" spans="1:11" x14ac:dyDescent="0.2">
      <c r="A21" s="39" t="s">
        <v>29</v>
      </c>
      <c r="B21" s="179">
        <f t="shared" ref="B21:J21" si="6">SUM(B19:B20)</f>
        <v>0</v>
      </c>
      <c r="C21" s="177">
        <f t="shared" ref="C21:D21" si="7">SUM(C19:C20)</f>
        <v>0</v>
      </c>
      <c r="D21" s="177">
        <f t="shared" si="7"/>
        <v>0</v>
      </c>
      <c r="E21" s="177">
        <f t="shared" si="6"/>
        <v>154</v>
      </c>
      <c r="F21" s="103">
        <f t="shared" si="6"/>
        <v>0</v>
      </c>
      <c r="G21" s="177">
        <f t="shared" si="6"/>
        <v>0</v>
      </c>
      <c r="H21" s="103">
        <f t="shared" si="6"/>
        <v>1642</v>
      </c>
      <c r="I21" s="177">
        <f t="shared" si="6"/>
        <v>44</v>
      </c>
      <c r="J21" s="177">
        <f t="shared" si="6"/>
        <v>36</v>
      </c>
      <c r="K21" s="126">
        <f>SUM(B21:J21)</f>
        <v>1876</v>
      </c>
    </row>
    <row r="22" spans="1:11" x14ac:dyDescent="0.2">
      <c r="A22" s="39"/>
      <c r="B22" s="11"/>
      <c r="C22" s="11"/>
      <c r="D22" s="11"/>
      <c r="E22" s="11"/>
      <c r="F22" s="78"/>
      <c r="G22" s="11"/>
      <c r="H22" s="78"/>
      <c r="I22" s="11"/>
      <c r="J22" s="11"/>
      <c r="K22" s="16"/>
    </row>
    <row r="23" spans="1:11" ht="15.75" thickBot="1" x14ac:dyDescent="0.3">
      <c r="A23" s="40" t="s">
        <v>30</v>
      </c>
      <c r="B23" s="17">
        <f>B17+B21</f>
        <v>7071</v>
      </c>
      <c r="C23" s="17">
        <f>C17+C21</f>
        <v>940</v>
      </c>
      <c r="D23" s="17">
        <f>D17+D21</f>
        <v>194</v>
      </c>
      <c r="E23" s="17">
        <f>E17+E21</f>
        <v>120469</v>
      </c>
      <c r="F23" s="105">
        <f t="shared" ref="F23" si="8">F21+F17</f>
        <v>10569</v>
      </c>
      <c r="G23" s="17">
        <f>G17+G21</f>
        <v>2915</v>
      </c>
      <c r="H23" s="105">
        <f>H17+H21</f>
        <v>22519</v>
      </c>
      <c r="I23" s="17">
        <f>I17+I21</f>
        <v>8306</v>
      </c>
      <c r="J23" s="17">
        <f>J17+J21</f>
        <v>7756</v>
      </c>
      <c r="K23" s="18">
        <f>SUM(K17+K21)</f>
        <v>180739</v>
      </c>
    </row>
    <row r="24" spans="1:11" x14ac:dyDescent="0.2">
      <c r="B24" s="11"/>
      <c r="C24" s="11"/>
      <c r="D24" s="11"/>
      <c r="E24" s="11"/>
      <c r="F24" s="70"/>
      <c r="G24" s="11"/>
      <c r="H24" s="80"/>
      <c r="I24" s="11"/>
    </row>
    <row r="25" spans="1:11" ht="13.5" thickBot="1" x14ac:dyDescent="0.25">
      <c r="B25" s="1"/>
      <c r="C25" s="1"/>
      <c r="D25" s="1"/>
      <c r="E25" s="1"/>
      <c r="F25" s="111"/>
      <c r="G25" s="1"/>
      <c r="H25" s="111"/>
      <c r="I25" s="1"/>
      <c r="J25" s="1"/>
    </row>
    <row r="26" spans="1:11" ht="15.75" thickTop="1" x14ac:dyDescent="0.25">
      <c r="A26" s="42" t="s">
        <v>145</v>
      </c>
      <c r="B26" s="20"/>
      <c r="C26" s="20"/>
      <c r="D26" s="20"/>
      <c r="E26" s="20"/>
      <c r="F26" s="112"/>
      <c r="G26" s="20"/>
      <c r="H26" s="112"/>
      <c r="I26" s="20"/>
      <c r="J26" s="20"/>
      <c r="K26" s="21"/>
    </row>
    <row r="27" spans="1:11" x14ac:dyDescent="0.2">
      <c r="A27" s="39" t="s">
        <v>37</v>
      </c>
      <c r="B27" s="1"/>
      <c r="C27" s="1"/>
      <c r="D27" s="1"/>
      <c r="E27" s="1"/>
      <c r="F27" s="111"/>
      <c r="G27" s="1"/>
      <c r="H27" s="111"/>
      <c r="I27" s="1"/>
      <c r="J27" s="1"/>
      <c r="K27" s="19"/>
    </row>
    <row r="28" spans="1:11" x14ac:dyDescent="0.2">
      <c r="A28" s="39" t="s">
        <v>38</v>
      </c>
      <c r="B28" s="11">
        <f>[2]American!$ID$47</f>
        <v>351136</v>
      </c>
      <c r="C28" s="11">
        <f>'[2]Allegiant '!$ID$47</f>
        <v>0</v>
      </c>
      <c r="D28" s="11">
        <f>'[2]Air France'!$ID$47</f>
        <v>1699085</v>
      </c>
      <c r="E28" s="11">
        <f>[2]Delta!$ID$47</f>
        <v>27733108</v>
      </c>
      <c r="F28" s="80">
        <f>[2]Southwest!$ID$47</f>
        <v>2032716</v>
      </c>
      <c r="G28" s="11">
        <f>[2]Spirit!$ID$47</f>
        <v>0</v>
      </c>
      <c r="H28" s="80">
        <f>'[2]Sun Country'!$ID$47</f>
        <v>1073337</v>
      </c>
      <c r="I28" s="11">
        <f>[2]United!$ID$47</f>
        <v>562657</v>
      </c>
      <c r="J28" s="11">
        <f>'Other Major Airline Stats'!I28</f>
        <v>5451905</v>
      </c>
      <c r="K28" s="16">
        <f>SUM(B28:J28)</f>
        <v>38903944</v>
      </c>
    </row>
    <row r="29" spans="1:11" x14ac:dyDescent="0.2">
      <c r="A29" s="39" t="s">
        <v>39</v>
      </c>
      <c r="B29" s="6">
        <f>[2]American!$ID$48</f>
        <v>649352</v>
      </c>
      <c r="C29" s="6">
        <f>'[2]Allegiant '!$ID$48</f>
        <v>0</v>
      </c>
      <c r="D29" s="6">
        <f>'[2]Air France'!$ID$48</f>
        <v>0</v>
      </c>
      <c r="E29" s="6">
        <f>[2]Delta!$ID$48</f>
        <v>16836946</v>
      </c>
      <c r="F29" s="80">
        <f>[2]Southwest!$ID$48</f>
        <v>0</v>
      </c>
      <c r="G29" s="6">
        <f>[2]Spirit!$ID$48</f>
        <v>0</v>
      </c>
      <c r="H29" s="80">
        <f>'[2]Sun Country'!$ID$48</f>
        <v>841607</v>
      </c>
      <c r="I29" s="6">
        <f>[2]United!$ID$48</f>
        <v>356942</v>
      </c>
      <c r="J29" s="6">
        <f>'Other Major Airline Stats'!I29</f>
        <v>0</v>
      </c>
      <c r="K29" s="22">
        <f>SUM(B29:J29)</f>
        <v>18684847</v>
      </c>
    </row>
    <row r="30" spans="1:11" x14ac:dyDescent="0.2">
      <c r="A30" s="43" t="s">
        <v>40</v>
      </c>
      <c r="B30" s="179">
        <f>SUM(B28:B29)</f>
        <v>1000488</v>
      </c>
      <c r="C30" s="179">
        <f>SUM(C28:C29)</f>
        <v>0</v>
      </c>
      <c r="D30" s="179">
        <f>SUM(D28:D29)</f>
        <v>1699085</v>
      </c>
      <c r="E30" s="179">
        <f>SUM(E28:E29)</f>
        <v>44570054</v>
      </c>
      <c r="F30" s="114">
        <f t="shared" ref="F30:H30" si="9">SUM(F28:F29)</f>
        <v>2032716</v>
      </c>
      <c r="G30" s="179">
        <f>SUM(G28:G29)</f>
        <v>0</v>
      </c>
      <c r="H30" s="114">
        <f t="shared" si="9"/>
        <v>1914944</v>
      </c>
      <c r="I30" s="179">
        <f>SUM(I28:I29)</f>
        <v>919599</v>
      </c>
      <c r="J30" s="179">
        <f>SUM(J28:J29)</f>
        <v>5451905</v>
      </c>
      <c r="K30" s="16">
        <f>SUM(B30:J30)</f>
        <v>57588791</v>
      </c>
    </row>
    <row r="31" spans="1:11" x14ac:dyDescent="0.2">
      <c r="A31" s="39"/>
      <c r="B31" s="11"/>
      <c r="C31" s="11"/>
      <c r="D31" s="11"/>
      <c r="E31" s="11"/>
      <c r="F31" s="108"/>
      <c r="G31" s="11"/>
      <c r="H31" s="108"/>
      <c r="I31" s="11"/>
      <c r="J31" s="11"/>
      <c r="K31" s="16"/>
    </row>
    <row r="32" spans="1:11" x14ac:dyDescent="0.2">
      <c r="A32" s="39" t="s">
        <v>41</v>
      </c>
      <c r="B32" s="11"/>
      <c r="C32" s="11"/>
      <c r="D32" s="11"/>
      <c r="E32" s="11"/>
      <c r="F32" s="80"/>
      <c r="G32" s="11"/>
      <c r="H32" s="80"/>
      <c r="I32" s="11"/>
      <c r="J32" s="11"/>
      <c r="K32" s="16"/>
    </row>
    <row r="33" spans="1:11" x14ac:dyDescent="0.2">
      <c r="A33" s="39" t="s">
        <v>38</v>
      </c>
      <c r="B33" s="11">
        <f>[2]American!$ID$52</f>
        <v>54978</v>
      </c>
      <c r="C33" s="11">
        <f>'[2]Allegiant '!$ID$52</f>
        <v>0</v>
      </c>
      <c r="D33" s="11">
        <f>'[2]Air France'!$ID$52</f>
        <v>451347</v>
      </c>
      <c r="E33" s="11">
        <f>[2]Delta!$ID$52</f>
        <v>20836507</v>
      </c>
      <c r="F33" s="80">
        <f>[2]Southwest!$ID$52</f>
        <v>495708</v>
      </c>
      <c r="G33" s="11">
        <f>[2]Spirit!$ID$52</f>
        <v>0</v>
      </c>
      <c r="H33" s="80">
        <f>'[2]Sun Country'!$ID$52</f>
        <v>865549</v>
      </c>
      <c r="I33" s="11">
        <f>[2]United!$ID$52</f>
        <v>308812</v>
      </c>
      <c r="J33" s="11">
        <f>'Other Major Airline Stats'!I33</f>
        <v>1953158</v>
      </c>
      <c r="K33" s="16">
        <f>SUM(B33:J33)</f>
        <v>24966059</v>
      </c>
    </row>
    <row r="34" spans="1:11" x14ac:dyDescent="0.2">
      <c r="A34" s="39" t="s">
        <v>39</v>
      </c>
      <c r="B34" s="6">
        <f>[2]American!$ID$53</f>
        <v>139169</v>
      </c>
      <c r="C34" s="6">
        <f>'[2]Allegiant '!$ID$53</f>
        <v>0</v>
      </c>
      <c r="D34" s="6">
        <f>'[2]Air France'!$ID$53</f>
        <v>3</v>
      </c>
      <c r="E34" s="6">
        <f>[2]Delta!$ID$53</f>
        <v>15288809</v>
      </c>
      <c r="F34" s="80">
        <f>[2]Southwest!$ID$53</f>
        <v>0</v>
      </c>
      <c r="G34" s="6">
        <f>[2]Spirit!$ID$53</f>
        <v>0</v>
      </c>
      <c r="H34" s="80">
        <f>'[2]Sun Country'!$ID$53</f>
        <v>809395</v>
      </c>
      <c r="I34" s="6">
        <f>[2]United!$ID$53</f>
        <v>142827</v>
      </c>
      <c r="J34" s="6">
        <f>'Other Major Airline Stats'!I34</f>
        <v>37610</v>
      </c>
      <c r="K34" s="22">
        <f>SUM(B34:J34)</f>
        <v>16417813</v>
      </c>
    </row>
    <row r="35" spans="1:11" x14ac:dyDescent="0.2">
      <c r="A35" s="43" t="s">
        <v>42</v>
      </c>
      <c r="B35" s="179">
        <f>SUM(B33:B34)</f>
        <v>194147</v>
      </c>
      <c r="C35" s="179">
        <f>SUM(C33:C34)</f>
        <v>0</v>
      </c>
      <c r="D35" s="179">
        <f>SUM(D33:D34)</f>
        <v>451350</v>
      </c>
      <c r="E35" s="179">
        <f>SUM(E33:E34)</f>
        <v>36125316</v>
      </c>
      <c r="F35" s="103">
        <f t="shared" ref="F35:H35" si="10">SUM(F33:F34)</f>
        <v>495708</v>
      </c>
      <c r="G35" s="179">
        <f>SUM(G33:G34)</f>
        <v>0</v>
      </c>
      <c r="H35" s="103">
        <f t="shared" si="10"/>
        <v>1674944</v>
      </c>
      <c r="I35" s="179">
        <f>SUM(I33:I34)</f>
        <v>451639</v>
      </c>
      <c r="J35" s="179">
        <f>SUM(J33:J34)</f>
        <v>1990768</v>
      </c>
      <c r="K35" s="16">
        <f>SUM(B35:J35)</f>
        <v>41383872</v>
      </c>
    </row>
    <row r="36" spans="1:11" x14ac:dyDescent="0.2">
      <c r="A36" s="39"/>
      <c r="B36" s="11"/>
      <c r="C36" s="11"/>
      <c r="D36" s="11"/>
      <c r="E36" s="11"/>
      <c r="F36" s="108"/>
      <c r="G36" s="11"/>
      <c r="H36" s="108"/>
      <c r="I36" s="11"/>
      <c r="J36" s="11"/>
      <c r="K36" s="16"/>
    </row>
    <row r="37" spans="1:11" x14ac:dyDescent="0.2">
      <c r="A37" s="39" t="s">
        <v>43</v>
      </c>
      <c r="B37" s="11"/>
      <c r="C37" s="11"/>
      <c r="D37" s="11"/>
      <c r="E37" s="11"/>
      <c r="F37" s="108"/>
      <c r="G37" s="11"/>
      <c r="H37" s="108"/>
      <c r="I37" s="11"/>
      <c r="J37" s="11"/>
      <c r="K37" s="16"/>
    </row>
    <row r="38" spans="1:11" x14ac:dyDescent="0.2">
      <c r="A38" s="39" t="s">
        <v>38</v>
      </c>
      <c r="B38" s="11">
        <f>[2]American!$ID$57</f>
        <v>0</v>
      </c>
      <c r="C38" s="11">
        <f>'[2]Allegiant '!$ID$57</f>
        <v>0</v>
      </c>
      <c r="D38" s="11">
        <f>'[2]Air France'!$ID$57</f>
        <v>0</v>
      </c>
      <c r="E38" s="11">
        <f>[2]Delta!$ID$57</f>
        <v>0</v>
      </c>
      <c r="F38" s="108">
        <f>[2]Southwest!$ID$57</f>
        <v>0</v>
      </c>
      <c r="G38" s="11">
        <f>[2]Spirit!$ID$57</f>
        <v>0</v>
      </c>
      <c r="H38" s="108">
        <f>'[2]Sun Country'!$ID$57</f>
        <v>0</v>
      </c>
      <c r="I38" s="11">
        <f>[2]United!$ID$57</f>
        <v>0</v>
      </c>
      <c r="J38" s="11">
        <f>'Other Major Airline Stats'!I38</f>
        <v>0</v>
      </c>
      <c r="K38" s="16">
        <f>SUM(B38:J38)</f>
        <v>0</v>
      </c>
    </row>
    <row r="39" spans="1:11" x14ac:dyDescent="0.2">
      <c r="A39" s="39" t="s">
        <v>39</v>
      </c>
      <c r="B39" s="6">
        <f>[2]American!$ID$58</f>
        <v>0</v>
      </c>
      <c r="C39" s="6">
        <f>'[2]Allegiant '!$ID$58</f>
        <v>0</v>
      </c>
      <c r="D39" s="6">
        <f>'[2]Air France'!$ID$58</f>
        <v>0</v>
      </c>
      <c r="E39" s="6">
        <f>[2]Delta!$ID$58</f>
        <v>0</v>
      </c>
      <c r="F39" s="110">
        <f>[2]Southwest!$ID$58</f>
        <v>0</v>
      </c>
      <c r="G39" s="6">
        <f>[2]Spirit!$ID$58</f>
        <v>0</v>
      </c>
      <c r="H39" s="110">
        <f>'[2]Sun Country'!$ID$58</f>
        <v>0</v>
      </c>
      <c r="I39" s="6">
        <f>[2]United!$ID$58</f>
        <v>0</v>
      </c>
      <c r="J39" s="6">
        <f>'Other Major Airline Stats'!I39</f>
        <v>0</v>
      </c>
      <c r="K39" s="22">
        <f>SUM(B39:J39)</f>
        <v>0</v>
      </c>
    </row>
    <row r="40" spans="1:11" x14ac:dyDescent="0.2">
      <c r="A40" s="43" t="s">
        <v>44</v>
      </c>
      <c r="B40" s="179">
        <f>SUM(B38:B39)</f>
        <v>0</v>
      </c>
      <c r="C40" s="179">
        <f>SUM(C38:C39)</f>
        <v>0</v>
      </c>
      <c r="D40" s="179">
        <f>SUM(D38:D39)</f>
        <v>0</v>
      </c>
      <c r="E40" s="179">
        <f>SUM(E38:E39)</f>
        <v>0</v>
      </c>
      <c r="F40" s="118">
        <f t="shared" ref="F40:H40" si="11">SUM(F38:F39)</f>
        <v>0</v>
      </c>
      <c r="G40" s="179">
        <f>SUM(G38:G39)</f>
        <v>0</v>
      </c>
      <c r="H40" s="118">
        <f t="shared" si="11"/>
        <v>0</v>
      </c>
      <c r="I40" s="179">
        <f>SUM(I38:I39)</f>
        <v>0</v>
      </c>
      <c r="J40" s="179">
        <f>SUM(J38:J39)</f>
        <v>0</v>
      </c>
      <c r="K40" s="16">
        <f>SUM(B40:J40)</f>
        <v>0</v>
      </c>
    </row>
    <row r="41" spans="1:11" x14ac:dyDescent="0.2">
      <c r="A41" s="39"/>
      <c r="B41" s="11"/>
      <c r="C41" s="11"/>
      <c r="D41" s="11"/>
      <c r="E41" s="11"/>
      <c r="F41" s="108"/>
      <c r="G41" s="11"/>
      <c r="H41" s="108"/>
      <c r="I41" s="11"/>
      <c r="J41" s="11"/>
      <c r="K41" s="16"/>
    </row>
    <row r="42" spans="1:11" x14ac:dyDescent="0.2">
      <c r="A42" s="39" t="s">
        <v>45</v>
      </c>
      <c r="B42" s="11"/>
      <c r="C42" s="11"/>
      <c r="D42" s="11"/>
      <c r="E42" s="11"/>
      <c r="F42" s="108"/>
      <c r="G42" s="11"/>
      <c r="H42" s="108"/>
      <c r="I42" s="11"/>
      <c r="J42" s="11"/>
      <c r="K42" s="16"/>
    </row>
    <row r="43" spans="1:11" x14ac:dyDescent="0.2">
      <c r="A43" s="39" t="s">
        <v>46</v>
      </c>
      <c r="B43" s="11">
        <f t="shared" ref="B43:J43" si="12">B28+B33+B38</f>
        <v>406114</v>
      </c>
      <c r="C43" s="11">
        <f t="shared" ref="C43:D43" si="13">C28+C33+C38</f>
        <v>0</v>
      </c>
      <c r="D43" s="11">
        <f t="shared" si="13"/>
        <v>2150432</v>
      </c>
      <c r="E43" s="11">
        <f t="shared" si="12"/>
        <v>48569615</v>
      </c>
      <c r="F43" s="108">
        <f t="shared" si="12"/>
        <v>2528424</v>
      </c>
      <c r="G43" s="11">
        <f t="shared" si="12"/>
        <v>0</v>
      </c>
      <c r="H43" s="108">
        <f t="shared" si="12"/>
        <v>1938886</v>
      </c>
      <c r="I43" s="11">
        <f t="shared" si="12"/>
        <v>871469</v>
      </c>
      <c r="J43" s="11">
        <f t="shared" si="12"/>
        <v>7405063</v>
      </c>
      <c r="K43" s="16">
        <f>SUM(B43:J43)</f>
        <v>63870003</v>
      </c>
    </row>
    <row r="44" spans="1:11" x14ac:dyDescent="0.2">
      <c r="A44" s="39" t="s">
        <v>39</v>
      </c>
      <c r="B44" s="6">
        <f>B29+B34+B39</f>
        <v>788521</v>
      </c>
      <c r="C44" s="6">
        <f>C29+C34+C39</f>
        <v>0</v>
      </c>
      <c r="D44" s="6">
        <f>D29+D34+D39</f>
        <v>3</v>
      </c>
      <c r="E44" s="6">
        <f>E29+E34+E39</f>
        <v>32125755</v>
      </c>
      <c r="F44" s="110">
        <f t="shared" ref="F44" si="14">+F39+F34+F29</f>
        <v>0</v>
      </c>
      <c r="G44" s="6">
        <f>G29+G34+G39</f>
        <v>0</v>
      </c>
      <c r="H44" s="110">
        <f>H29+H34+H39</f>
        <v>1651002</v>
      </c>
      <c r="I44" s="6">
        <f>I29+I34+I39</f>
        <v>499769</v>
      </c>
      <c r="J44" s="6">
        <f>J29+J34+J39</f>
        <v>37610</v>
      </c>
      <c r="K44" s="16">
        <f>SUM(B44:J44)</f>
        <v>35102660</v>
      </c>
    </row>
    <row r="45" spans="1:11" ht="15.75" thickBot="1" x14ac:dyDescent="0.3">
      <c r="A45" s="40" t="s">
        <v>47</v>
      </c>
      <c r="B45" s="180">
        <f>SUM(B43:B44)</f>
        <v>1194635</v>
      </c>
      <c r="C45" s="180">
        <f>SUM(C43:C44)</f>
        <v>0</v>
      </c>
      <c r="D45" s="180">
        <f>SUM(D43:D44)</f>
        <v>2150435</v>
      </c>
      <c r="E45" s="180">
        <f>SUM(E43:E44)</f>
        <v>80695370</v>
      </c>
      <c r="F45" s="119">
        <f t="shared" ref="F45" si="15">F43+F44</f>
        <v>2528424</v>
      </c>
      <c r="G45" s="180">
        <f>SUM(G43:G44)</f>
        <v>0</v>
      </c>
      <c r="H45" s="119">
        <f>SUM(H43:H44)</f>
        <v>3589888</v>
      </c>
      <c r="I45" s="180">
        <f>SUM(I43:I44)</f>
        <v>1371238</v>
      </c>
      <c r="J45" s="180">
        <f>SUM(J43:J44)</f>
        <v>7442673</v>
      </c>
      <c r="K45" s="181">
        <f>SUM(B45:J45)</f>
        <v>98972663</v>
      </c>
    </row>
    <row r="46" spans="1:11" x14ac:dyDescent="0.2">
      <c r="B46" s="1"/>
      <c r="C46" s="1"/>
      <c r="D46" s="1"/>
      <c r="E46" s="1"/>
      <c r="G46" s="1"/>
      <c r="I46" s="1"/>
      <c r="J46" s="1"/>
    </row>
    <row r="48" spans="1:11" x14ac:dyDescent="0.2">
      <c r="A48" t="s">
        <v>126</v>
      </c>
      <c r="E48" s="195">
        <f>[2]Delta!$ID$70+[2]Delta!$ID$73</f>
        <v>5242759</v>
      </c>
      <c r="F48" s="195">
        <f>[2]Southwest!$ID$70+[2]Southwest!$ID$73</f>
        <v>664247</v>
      </c>
      <c r="H48" s="195">
        <f>'[2]Sun Country'!$ID$70+'[2]Sun Country'!$ID$73</f>
        <v>1635275</v>
      </c>
      <c r="K48" s="261">
        <f>SUM(B48:J48)</f>
        <v>7542281</v>
      </c>
    </row>
    <row r="49" spans="1:11" x14ac:dyDescent="0.2">
      <c r="A49" t="s">
        <v>127</v>
      </c>
      <c r="E49" s="196">
        <f>[2]Delta!$ID$71+[2]Delta!$ID$74</f>
        <v>3288340</v>
      </c>
      <c r="F49" s="196">
        <f>[2]Southwest!$ID$71+[2]Southwest!$ID$74</f>
        <v>4107</v>
      </c>
      <c r="H49" s="196">
        <f>'[2]Sun Country'!$ID$71+'[2]Sun Country'!$ID$74</f>
        <v>1972</v>
      </c>
      <c r="K49" s="261">
        <f>SUM(B49:J49)</f>
        <v>3294419</v>
      </c>
    </row>
    <row r="50" spans="1:11" ht="13.5" thickBot="1" x14ac:dyDescent="0.25">
      <c r="A50" t="s">
        <v>100</v>
      </c>
      <c r="E50" s="221">
        <f>SUM(E48:E49)</f>
        <v>8531099</v>
      </c>
      <c r="F50" s="221">
        <f>SUM(F48:F49)</f>
        <v>668354</v>
      </c>
      <c r="H50" s="221">
        <f>SUM(H48:H49)</f>
        <v>1637247</v>
      </c>
      <c r="K50" s="261">
        <f>SUM(B50:J50)</f>
        <v>10836700</v>
      </c>
    </row>
    <row r="51" spans="1:11" ht="13.5" thickTop="1" x14ac:dyDescent="0.2"/>
    <row r="52" spans="1:11" x14ac:dyDescent="0.2">
      <c r="E52" s="2"/>
      <c r="F52" s="2"/>
      <c r="H52" s="2"/>
      <c r="J52" s="2"/>
      <c r="K52" s="2"/>
    </row>
  </sheetData>
  <phoneticPr fontId="6" type="noConversion"/>
  <printOptions horizontalCentered="1"/>
  <pageMargins left="0.25" right="0.25" top="0.5" bottom="0.25" header="0" footer="0"/>
  <pageSetup scale="84" orientation="landscape" r:id="rId1"/>
  <headerFooter alignWithMargins="0">
    <oddHeader>&amp;C&amp;"Arial,Bold"2022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64"/>
  <sheetViews>
    <sheetView zoomScaleNormal="100" workbookViewId="0">
      <selection activeCell="B24" sqref="B24:H24"/>
    </sheetView>
  </sheetViews>
  <sheetFormatPr defaultRowHeight="12.75" x14ac:dyDescent="0.2"/>
  <cols>
    <col min="1" max="1" width="26.140625" bestFit="1" customWidth="1"/>
    <col min="2" max="2" width="9.85546875" customWidth="1"/>
    <col min="3" max="4" width="11.85546875" customWidth="1"/>
    <col min="5" max="5" width="9.85546875" bestFit="1" customWidth="1"/>
    <col min="6" max="6" width="11.7109375" bestFit="1" customWidth="1"/>
    <col min="7" max="7" width="9.85546875" customWidth="1"/>
    <col min="8" max="8" width="11.5703125" bestFit="1" customWidth="1"/>
    <col min="9" max="9" width="12.7109375" bestFit="1" customWidth="1"/>
  </cols>
  <sheetData>
    <row r="1" spans="1:9" ht="45.75" customHeight="1" thickBot="1" x14ac:dyDescent="0.25">
      <c r="A1" s="259" t="s">
        <v>219</v>
      </c>
      <c r="B1" s="329" t="s">
        <v>97</v>
      </c>
      <c r="C1" s="403" t="s">
        <v>154</v>
      </c>
      <c r="D1" s="329" t="s">
        <v>186</v>
      </c>
      <c r="E1" s="331" t="s">
        <v>48</v>
      </c>
      <c r="F1" s="331" t="s">
        <v>49</v>
      </c>
      <c r="G1" s="331" t="s">
        <v>175</v>
      </c>
      <c r="H1" s="331" t="s">
        <v>169</v>
      </c>
      <c r="I1" s="329" t="s">
        <v>100</v>
      </c>
    </row>
    <row r="2" spans="1:9" ht="15" x14ac:dyDescent="0.25">
      <c r="A2" s="41" t="s">
        <v>3</v>
      </c>
      <c r="B2" s="394"/>
      <c r="C2" s="394"/>
      <c r="D2" s="394"/>
      <c r="E2" s="394"/>
      <c r="F2" s="394"/>
      <c r="G2" s="394"/>
      <c r="H2" s="395"/>
      <c r="I2" s="396"/>
    </row>
    <row r="3" spans="1:9" x14ac:dyDescent="0.2">
      <c r="A3" s="39" t="s">
        <v>31</v>
      </c>
      <c r="B3" s="80"/>
      <c r="C3" s="80"/>
      <c r="D3" s="80"/>
      <c r="E3" s="80"/>
      <c r="F3" s="80"/>
      <c r="G3" s="80"/>
      <c r="I3" s="122"/>
    </row>
    <row r="4" spans="1:9" x14ac:dyDescent="0.2">
      <c r="A4" s="39" t="s">
        <v>32</v>
      </c>
      <c r="B4" s="11">
        <f>[2]Alaska!$ID$22+[2]Alaska!$ID$32</f>
        <v>125050</v>
      </c>
      <c r="C4" s="80">
        <f>[2]Condor!$ID$22+[2]Condor!$ID$32</f>
        <v>10361</v>
      </c>
      <c r="D4" s="80">
        <f>'[2]Denver Air'!$ID$22+'[2]Denver Air'!$ID$32</f>
        <v>9900</v>
      </c>
      <c r="E4" s="80">
        <f>[2]Frontier!$ID$22+[2]Frontier!$ID$32</f>
        <v>93878</v>
      </c>
      <c r="F4" s="80">
        <f>[2]Icelandair!$ID$32+[2]Icelandair!$ID$22</f>
        <v>28023</v>
      </c>
      <c r="G4" s="80">
        <f>'[2]Jet Blue'!$ID$22+'[2]Jet Blue'!$ID$32</f>
        <v>90472</v>
      </c>
      <c r="H4" s="11">
        <f>[2]KLM!$ID$32+[2]KLM!$ID$22</f>
        <v>46317</v>
      </c>
      <c r="I4" s="397">
        <f>SUM(B4:H4)</f>
        <v>404001</v>
      </c>
    </row>
    <row r="5" spans="1:9" x14ac:dyDescent="0.2">
      <c r="A5" s="39" t="s">
        <v>33</v>
      </c>
      <c r="B5" s="11">
        <f>[2]Alaska!$ID$23+[2]Alaska!$ID$33</f>
        <v>123392</v>
      </c>
      <c r="C5" s="80">
        <f>[2]Condor!$ID$23+[2]Condor!$ID$33</f>
        <v>9033</v>
      </c>
      <c r="D5" s="80">
        <f>'[2]Denver Air'!$ID$23+'[2]Denver Air'!$ID$33</f>
        <v>9282</v>
      </c>
      <c r="E5" s="80">
        <f>[2]Frontier!$ID$23+[2]Frontier!$ID$33</f>
        <v>90237</v>
      </c>
      <c r="F5" s="80">
        <f>[2]Icelandair!$ID$33+[2]Icelandair!$ID$23</f>
        <v>28047</v>
      </c>
      <c r="G5" s="80">
        <f>'[2]Jet Blue'!$ID$23+'[2]Jet Blue'!$ID$33</f>
        <v>85334</v>
      </c>
      <c r="H5" s="183">
        <f>[2]KLM!$ID$33+[2]KLM!$ID$23</f>
        <v>40372</v>
      </c>
      <c r="I5" s="397">
        <f>SUM(B5:H5)</f>
        <v>385697</v>
      </c>
    </row>
    <row r="6" spans="1:9" ht="15" x14ac:dyDescent="0.25">
      <c r="A6" s="37" t="s">
        <v>7</v>
      </c>
      <c r="B6" s="109">
        <f>SUM(B4:B5)</f>
        <v>248442</v>
      </c>
      <c r="C6" s="109">
        <f t="shared" ref="C6:D6" si="0">SUM(C4:C5)</f>
        <v>19394</v>
      </c>
      <c r="D6" s="109">
        <f t="shared" si="0"/>
        <v>19182</v>
      </c>
      <c r="E6" s="109">
        <f t="shared" ref="E6" si="1">SUM(E4:E5)</f>
        <v>184115</v>
      </c>
      <c r="F6" s="109">
        <f>SUM(F4:F5)</f>
        <v>56070</v>
      </c>
      <c r="G6" s="109">
        <f t="shared" ref="G6" si="2">SUM(G4:G5)</f>
        <v>175806</v>
      </c>
      <c r="H6" s="23">
        <f>SUM(H4:H5)</f>
        <v>86689</v>
      </c>
      <c r="I6" s="398">
        <f>SUM(I4:I5)</f>
        <v>789698</v>
      </c>
    </row>
    <row r="7" spans="1:9" x14ac:dyDescent="0.2">
      <c r="A7" s="39"/>
      <c r="B7" s="108"/>
      <c r="C7" s="108"/>
      <c r="D7" s="108"/>
      <c r="E7" s="108"/>
      <c r="F7" s="108"/>
      <c r="G7" s="108"/>
      <c r="H7" s="11"/>
      <c r="I7" s="397"/>
    </row>
    <row r="8" spans="1:9" x14ac:dyDescent="0.2">
      <c r="A8" s="39" t="s">
        <v>34</v>
      </c>
      <c r="B8" s="108"/>
      <c r="C8" s="108"/>
      <c r="D8" s="108"/>
      <c r="E8" s="108"/>
      <c r="F8" s="108"/>
      <c r="G8" s="108"/>
      <c r="H8" s="11"/>
      <c r="I8" s="397"/>
    </row>
    <row r="9" spans="1:9" x14ac:dyDescent="0.2">
      <c r="A9" s="39" t="s">
        <v>32</v>
      </c>
      <c r="B9" s="275">
        <f>[2]Alaska!$ID$27</f>
        <v>3778</v>
      </c>
      <c r="C9" s="276">
        <f>[2]Condor!$ID$37</f>
        <v>24</v>
      </c>
      <c r="D9" s="276">
        <f>'[2]Denver Air'!$ID$27</f>
        <v>690</v>
      </c>
      <c r="E9" s="276">
        <f>[2]Frontier!$ID$27+[2]Frontier!$ID$37</f>
        <v>728</v>
      </c>
      <c r="F9" s="276">
        <f>[2]Icelandair!$ID$37</f>
        <v>177</v>
      </c>
      <c r="G9" s="276">
        <f>'[2]Jet Blue'!$ID$27</f>
        <v>2516</v>
      </c>
      <c r="H9" s="275">
        <f>[2]KLM!$ID$37+[2]KLM!$ID$27</f>
        <v>188</v>
      </c>
      <c r="I9" s="397">
        <f>SUM(B9:H9)</f>
        <v>8101</v>
      </c>
    </row>
    <row r="10" spans="1:9" x14ac:dyDescent="0.2">
      <c r="A10" s="39" t="s">
        <v>35</v>
      </c>
      <c r="B10" s="277">
        <f>[2]Alaska!$ID$28</f>
        <v>3991</v>
      </c>
      <c r="C10" s="278">
        <f>[2]Condor!$ID$38</f>
        <v>28</v>
      </c>
      <c r="D10" s="278">
        <f>'[2]Denver Air'!$ID$28</f>
        <v>720</v>
      </c>
      <c r="E10" s="278">
        <f>[2]Frontier!$ID$28+[2]Frontier!$ID$38</f>
        <v>742</v>
      </c>
      <c r="F10" s="278">
        <f>[2]Icelandair!$ID$38</f>
        <v>211</v>
      </c>
      <c r="G10" s="278">
        <f>'[2]Jet Blue'!$ID$28</f>
        <v>2701</v>
      </c>
      <c r="H10" s="277">
        <f>+[2]KLM!$ID$38+[2]KLM!$ID$28</f>
        <v>27</v>
      </c>
      <c r="I10" s="397">
        <f>SUM(B10:H10)</f>
        <v>8420</v>
      </c>
    </row>
    <row r="11" spans="1:9" ht="15.75" thickBot="1" x14ac:dyDescent="0.3">
      <c r="A11" s="40" t="s">
        <v>36</v>
      </c>
      <c r="B11" s="399">
        <f>SUM(B9:B10)</f>
        <v>7769</v>
      </c>
      <c r="C11" s="399">
        <f t="shared" ref="C11:D11" si="3">SUM(C9:C10)</f>
        <v>52</v>
      </c>
      <c r="D11" s="399">
        <f t="shared" si="3"/>
        <v>1410</v>
      </c>
      <c r="E11" s="399">
        <f t="shared" ref="E11" si="4">SUM(E9:E10)</f>
        <v>1470</v>
      </c>
      <c r="F11" s="399">
        <f>SUM(F9:F10)</f>
        <v>388</v>
      </c>
      <c r="G11" s="399">
        <f t="shared" ref="G11" si="5">SUM(G9:G10)</f>
        <v>5217</v>
      </c>
      <c r="H11" s="175">
        <f>SUM(H9:H10)</f>
        <v>215</v>
      </c>
      <c r="I11" s="400">
        <f>SUM(I9:I10)</f>
        <v>16521</v>
      </c>
    </row>
    <row r="12" spans="1:9" ht="15" x14ac:dyDescent="0.25">
      <c r="A12" s="36"/>
      <c r="B12" s="184"/>
      <c r="C12" s="184"/>
      <c r="D12" s="184"/>
      <c r="E12" s="184"/>
      <c r="F12" s="184"/>
      <c r="G12" s="184"/>
      <c r="I12" s="185"/>
    </row>
    <row r="13" spans="1:9" ht="13.5" thickBot="1" x14ac:dyDescent="0.25"/>
    <row r="14" spans="1:9" ht="15.75" thickTop="1" x14ac:dyDescent="0.25">
      <c r="A14" s="38" t="s">
        <v>9</v>
      </c>
      <c r="B14" s="100"/>
      <c r="C14" s="100"/>
      <c r="D14" s="100"/>
      <c r="E14" s="100"/>
      <c r="F14" s="100"/>
      <c r="G14" s="100"/>
      <c r="H14" s="14"/>
      <c r="I14" s="101"/>
    </row>
    <row r="15" spans="1:9" x14ac:dyDescent="0.2">
      <c r="A15" s="39" t="s">
        <v>24</v>
      </c>
      <c r="B15" s="11">
        <f>[2]Alaska!$ID$4</f>
        <v>901</v>
      </c>
      <c r="C15" s="80">
        <f>[2]Condor!$ID$15</f>
        <v>49</v>
      </c>
      <c r="D15" s="80">
        <f>'[2]Denver Air'!$ID$4+'[2]Denver Air'!$ID$15</f>
        <v>933</v>
      </c>
      <c r="E15" s="80">
        <f>[2]Frontier!$ID$4+[2]Frontier!$ID$15</f>
        <v>621</v>
      </c>
      <c r="F15" s="80">
        <f>[2]Icelandair!$ID$15+[2]Icelandair!$ID$4</f>
        <v>198</v>
      </c>
      <c r="G15" s="80">
        <f>'[2]Jet Blue'!$ID$4</f>
        <v>961</v>
      </c>
      <c r="H15" s="11">
        <f>+[2]KLM!$ID$15+[2]KLM!$ID$4</f>
        <v>200</v>
      </c>
      <c r="I15" s="102">
        <f>SUM(B15:H15)</f>
        <v>3863</v>
      </c>
    </row>
    <row r="16" spans="1:9" x14ac:dyDescent="0.2">
      <c r="A16" s="39" t="s">
        <v>25</v>
      </c>
      <c r="B16" s="6">
        <f>[2]Alaska!$ID$5</f>
        <v>899</v>
      </c>
      <c r="C16" s="80">
        <f>[2]Condor!$ID$16</f>
        <v>49</v>
      </c>
      <c r="D16" s="80">
        <f>'[2]Denver Air'!$ID$5+'[2]Denver Air'!$ID$16</f>
        <v>933</v>
      </c>
      <c r="E16" s="80">
        <f>[2]Frontier!$ID$5+[2]Frontier!$ID$16</f>
        <v>617</v>
      </c>
      <c r="F16" s="80">
        <f>[2]Icelandair!$ID$16+[2]Icelandair!$ID$5</f>
        <v>198</v>
      </c>
      <c r="G16" s="80">
        <f>'[2]Jet Blue'!$ID$5</f>
        <v>961</v>
      </c>
      <c r="H16" s="6">
        <f>+[2]KLM!$ID$5+[2]KLM!$ID$16</f>
        <v>200</v>
      </c>
      <c r="I16" s="102">
        <f>SUM(B16:H16)</f>
        <v>3857</v>
      </c>
    </row>
    <row r="17" spans="1:255" x14ac:dyDescent="0.2">
      <c r="A17" s="43" t="s">
        <v>26</v>
      </c>
      <c r="B17" s="103">
        <f>SUM(B15:B16)</f>
        <v>1800</v>
      </c>
      <c r="C17" s="103">
        <f t="shared" ref="C17:D17" si="6">SUM(C15:C16)</f>
        <v>98</v>
      </c>
      <c r="D17" s="103">
        <f t="shared" si="6"/>
        <v>1866</v>
      </c>
      <c r="E17" s="103">
        <f t="shared" ref="E17" si="7">SUM(E15:E16)</f>
        <v>1238</v>
      </c>
      <c r="F17" s="103">
        <f>SUM(F15:F16)</f>
        <v>396</v>
      </c>
      <c r="G17" s="103">
        <f t="shared" ref="G17" si="8">SUM(G15:G16)</f>
        <v>1922</v>
      </c>
      <c r="H17" s="177">
        <f>SUM(H15:H16)</f>
        <v>400</v>
      </c>
      <c r="I17" s="104">
        <f>SUM(B17:H17)</f>
        <v>7720</v>
      </c>
    </row>
    <row r="18" spans="1:255" x14ac:dyDescent="0.2">
      <c r="A18" s="43"/>
      <c r="B18" s="78"/>
      <c r="C18" s="78"/>
      <c r="D18" s="78"/>
      <c r="E18" s="78"/>
      <c r="F18" s="78"/>
      <c r="G18" s="78"/>
      <c r="H18" s="11"/>
      <c r="I18" s="102"/>
    </row>
    <row r="19" spans="1:255" x14ac:dyDescent="0.2">
      <c r="A19" s="39" t="s">
        <v>27</v>
      </c>
      <c r="B19" s="11">
        <f>[2]Alaska!$ID$8</f>
        <v>4</v>
      </c>
      <c r="C19" s="80">
        <f>[2]Condor!$ID$8</f>
        <v>0</v>
      </c>
      <c r="D19" s="80">
        <f>'[2]Denver Air'!$ID$8</f>
        <v>11</v>
      </c>
      <c r="E19" s="80">
        <f>[2]Frontier!$ID$8</f>
        <v>0</v>
      </c>
      <c r="F19" s="80">
        <f>[2]Icelandair!$ID$8</f>
        <v>0</v>
      </c>
      <c r="G19" s="80">
        <f>'[2]Jet Blue'!$ID$8</f>
        <v>2</v>
      </c>
      <c r="H19" s="11">
        <f>[2]KLM!$ID$8</f>
        <v>0</v>
      </c>
      <c r="I19" s="102">
        <f>SUM(B19:H19)</f>
        <v>17</v>
      </c>
    </row>
    <row r="20" spans="1:255" x14ac:dyDescent="0.2">
      <c r="A20" s="39" t="s">
        <v>28</v>
      </c>
      <c r="B20" s="6">
        <f>[2]Alaska!$ID$9</f>
        <v>5</v>
      </c>
      <c r="C20" s="80">
        <f>[2]Condor!$ID$9</f>
        <v>0</v>
      </c>
      <c r="D20" s="80">
        <f>'[2]Denver Air'!$ID$9</f>
        <v>11</v>
      </c>
      <c r="E20" s="80">
        <f>[2]Frontier!$ID$9</f>
        <v>0</v>
      </c>
      <c r="F20" s="80">
        <f>[2]Icelandair!$ID$9</f>
        <v>0</v>
      </c>
      <c r="G20" s="80">
        <f>'[2]Jet Blue'!$ID$9</f>
        <v>3</v>
      </c>
      <c r="H20" s="6">
        <f>[2]KLM!$ID$9</f>
        <v>0</v>
      </c>
      <c r="I20" s="102">
        <f>SUM(B20:H20)</f>
        <v>19</v>
      </c>
    </row>
    <row r="21" spans="1:255" x14ac:dyDescent="0.2">
      <c r="A21" s="43" t="s">
        <v>29</v>
      </c>
      <c r="B21" s="103">
        <f>SUM(B19:B20)</f>
        <v>9</v>
      </c>
      <c r="C21" s="103">
        <f t="shared" ref="C21:D21" si="9">SUM(C19:C20)</f>
        <v>0</v>
      </c>
      <c r="D21" s="103">
        <f t="shared" si="9"/>
        <v>22</v>
      </c>
      <c r="E21" s="103">
        <f t="shared" ref="E21" si="10">SUM(E19:E20)</f>
        <v>0</v>
      </c>
      <c r="F21" s="103">
        <f>SUM(F19:F20)</f>
        <v>0</v>
      </c>
      <c r="G21" s="103">
        <f t="shared" ref="G21" si="11">SUM(G19:G20)</f>
        <v>5</v>
      </c>
      <c r="H21" s="177">
        <f>SUM(H19:H20)</f>
        <v>0</v>
      </c>
      <c r="I21" s="104">
        <f>SUM(B21:H21)</f>
        <v>36</v>
      </c>
    </row>
    <row r="22" spans="1:255" x14ac:dyDescent="0.2">
      <c r="A22" s="43"/>
      <c r="B22" s="78"/>
      <c r="C22" s="78"/>
      <c r="D22" s="78"/>
      <c r="E22" s="78"/>
      <c r="F22" s="78"/>
      <c r="G22" s="78"/>
      <c r="H22" s="11"/>
      <c r="I22" s="102"/>
    </row>
    <row r="23" spans="1:255" ht="15.75" thickBot="1" x14ac:dyDescent="0.3">
      <c r="A23" s="40" t="s">
        <v>30</v>
      </c>
      <c r="B23" s="105">
        <f>B21+B17</f>
        <v>1809</v>
      </c>
      <c r="C23" s="105">
        <f t="shared" ref="C23:D23" si="12">C21+C17</f>
        <v>98</v>
      </c>
      <c r="D23" s="105">
        <f t="shared" si="12"/>
        <v>1888</v>
      </c>
      <c r="E23" s="105">
        <f t="shared" ref="E23" si="13">E21+E17</f>
        <v>1238</v>
      </c>
      <c r="F23" s="105">
        <f>F21+F17</f>
        <v>396</v>
      </c>
      <c r="G23" s="105">
        <f t="shared" ref="G23" si="14">G21+G17</f>
        <v>1927</v>
      </c>
      <c r="H23" s="17">
        <f>H17+H21</f>
        <v>400</v>
      </c>
      <c r="I23" s="106">
        <f>I17+I21</f>
        <v>7756</v>
      </c>
    </row>
    <row r="24" spans="1:255" x14ac:dyDescent="0.2">
      <c r="A24" s="11"/>
      <c r="B24" s="11"/>
      <c r="C24" s="80"/>
      <c r="D24" s="80"/>
      <c r="E24" s="80"/>
      <c r="F24" s="80"/>
      <c r="G24" s="8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ht="13.5" thickBot="1" x14ac:dyDescent="0.25">
      <c r="B25" s="111"/>
      <c r="C25" s="111"/>
      <c r="D25" s="111"/>
      <c r="E25" s="111"/>
      <c r="F25" s="111"/>
      <c r="G25" s="111"/>
      <c r="H25" s="1"/>
      <c r="I25" s="80"/>
    </row>
    <row r="26" spans="1:255" ht="15.75" thickTop="1" x14ac:dyDescent="0.25">
      <c r="A26" s="42" t="s">
        <v>145</v>
      </c>
      <c r="B26" s="112"/>
      <c r="C26" s="112"/>
      <c r="D26" s="112"/>
      <c r="E26" s="112"/>
      <c r="F26" s="112"/>
      <c r="G26" s="112"/>
      <c r="H26" s="20"/>
      <c r="I26" s="113"/>
    </row>
    <row r="27" spans="1:255" x14ac:dyDescent="0.2">
      <c r="A27" s="39" t="s">
        <v>37</v>
      </c>
      <c r="B27" s="111"/>
      <c r="C27" s="111"/>
      <c r="D27" s="111"/>
      <c r="E27" s="111"/>
      <c r="F27" s="111"/>
      <c r="G27" s="111"/>
      <c r="H27" s="1"/>
      <c r="I27" s="107"/>
    </row>
    <row r="28" spans="1:255" x14ac:dyDescent="0.2">
      <c r="A28" s="39" t="s">
        <v>38</v>
      </c>
      <c r="B28" s="11">
        <f>[2]Alaska!$ID$47</f>
        <v>198132</v>
      </c>
      <c r="C28" s="80">
        <f>[2]Condor!$ID$47</f>
        <v>389407</v>
      </c>
      <c r="D28" s="80">
        <f>'[2]Denver Air'!$ID$47</f>
        <v>0</v>
      </c>
      <c r="E28" s="80">
        <f>[2]Frontier!$ID$47</f>
        <v>0</v>
      </c>
      <c r="F28" s="80">
        <f>[2]Icelandair!$ID$47</f>
        <v>53028</v>
      </c>
      <c r="G28" s="80">
        <f>'[2]Jet Blue'!$ID$47</f>
        <v>0</v>
      </c>
      <c r="H28" s="11">
        <f>[2]KLM!$ID$47</f>
        <v>4811338</v>
      </c>
      <c r="I28" s="102">
        <f>SUM(B28:H28)</f>
        <v>5451905</v>
      </c>
    </row>
    <row r="29" spans="1:255" x14ac:dyDescent="0.2">
      <c r="A29" s="39" t="s">
        <v>39</v>
      </c>
      <c r="B29" s="6">
        <f>[2]Alaska!$ID$48</f>
        <v>0</v>
      </c>
      <c r="C29" s="80">
        <f>[2]Condor!$ID$48</f>
        <v>0</v>
      </c>
      <c r="D29" s="80">
        <f>'[2]Denver Air'!$ID$48</f>
        <v>0</v>
      </c>
      <c r="E29" s="80">
        <f>[2]Frontier!$ID$48</f>
        <v>0</v>
      </c>
      <c r="F29" s="80">
        <f>[2]Icelandair!$ID$48</f>
        <v>0</v>
      </c>
      <c r="G29" s="80">
        <f>'[2]Jet Blue'!$ID$48</f>
        <v>0</v>
      </c>
      <c r="H29" s="6">
        <f>[2]KLM!$ID$48</f>
        <v>0</v>
      </c>
      <c r="I29" s="102">
        <f>SUM(B29:H29)</f>
        <v>0</v>
      </c>
    </row>
    <row r="30" spans="1:255" x14ac:dyDescent="0.2">
      <c r="A30" s="43" t="s">
        <v>40</v>
      </c>
      <c r="B30" s="114">
        <f>SUM(B28:B29)</f>
        <v>198132</v>
      </c>
      <c r="C30" s="114">
        <f t="shared" ref="C30:D30" si="15">SUM(C28:C29)</f>
        <v>389407</v>
      </c>
      <c r="D30" s="114">
        <f t="shared" si="15"/>
        <v>0</v>
      </c>
      <c r="E30" s="114">
        <f t="shared" ref="E30" si="16">SUM(E28:E29)</f>
        <v>0</v>
      </c>
      <c r="F30" s="114">
        <f>SUM(F28:F29)</f>
        <v>53028</v>
      </c>
      <c r="G30" s="114">
        <f t="shared" ref="G30" si="17">SUM(G28:G29)</f>
        <v>0</v>
      </c>
      <c r="H30" s="179">
        <f>SUM(H28:H29)</f>
        <v>4811338</v>
      </c>
      <c r="I30" s="115">
        <f>SUM(B30:H30)</f>
        <v>5451905</v>
      </c>
    </row>
    <row r="31" spans="1:255" x14ac:dyDescent="0.2">
      <c r="A31" s="39"/>
      <c r="B31" s="108"/>
      <c r="C31" s="108"/>
      <c r="D31" s="108"/>
      <c r="E31" s="108"/>
      <c r="F31" s="108"/>
      <c r="G31" s="108"/>
      <c r="H31" s="11"/>
      <c r="I31" s="102"/>
    </row>
    <row r="32" spans="1:255" x14ac:dyDescent="0.2">
      <c r="A32" s="39" t="s">
        <v>41</v>
      </c>
      <c r="B32" s="80"/>
      <c r="C32" s="80"/>
      <c r="D32" s="80"/>
      <c r="E32" s="80"/>
      <c r="F32" s="80"/>
      <c r="G32" s="80"/>
      <c r="H32" s="11"/>
      <c r="I32" s="102"/>
    </row>
    <row r="33" spans="1:18" x14ac:dyDescent="0.2">
      <c r="A33" s="39" t="s">
        <v>38</v>
      </c>
      <c r="B33" s="11">
        <f>[2]Alaska!$ID$52</f>
        <v>114527</v>
      </c>
      <c r="C33" s="80">
        <f>[2]Condor!$ID$52</f>
        <v>217061</v>
      </c>
      <c r="D33" s="80">
        <f>'[2]Denver Air'!$ID$52</f>
        <v>0</v>
      </c>
      <c r="E33" s="80">
        <f>[2]Frontier!$ID$52</f>
        <v>0</v>
      </c>
      <c r="F33" s="80">
        <f>[2]Icelandair!$ID$52</f>
        <v>9531</v>
      </c>
      <c r="G33" s="80">
        <f>'[2]Jet Blue'!$ID$52</f>
        <v>0</v>
      </c>
      <c r="H33" s="11">
        <f>[2]KLM!$ID$52</f>
        <v>1612039</v>
      </c>
      <c r="I33" s="102">
        <f>SUM(B33:H33)</f>
        <v>1953158</v>
      </c>
    </row>
    <row r="34" spans="1:18" x14ac:dyDescent="0.2">
      <c r="A34" s="39" t="s">
        <v>39</v>
      </c>
      <c r="B34" s="6">
        <f>[2]Alaska!$ID$53</f>
        <v>37610</v>
      </c>
      <c r="C34" s="80">
        <f>[2]Condor!$ID$53</f>
        <v>0</v>
      </c>
      <c r="D34" s="80">
        <f>'[2]Denver Air'!$ID$53</f>
        <v>0</v>
      </c>
      <c r="E34" s="80">
        <f>[2]Frontier!$ID$53</f>
        <v>0</v>
      </c>
      <c r="F34" s="80">
        <f>[2]Icelandair!$ID$53</f>
        <v>0</v>
      </c>
      <c r="G34" s="80">
        <f>'[2]Jet Blue'!$ID$53</f>
        <v>0</v>
      </c>
      <c r="H34" s="6">
        <f>[2]KLM!$ID$53</f>
        <v>0</v>
      </c>
      <c r="I34" s="116">
        <f>SUM(B34:H34)</f>
        <v>37610</v>
      </c>
    </row>
    <row r="35" spans="1:18" x14ac:dyDescent="0.2">
      <c r="A35" s="43" t="s">
        <v>42</v>
      </c>
      <c r="B35" s="103">
        <f>SUM(B33:B34)</f>
        <v>152137</v>
      </c>
      <c r="C35" s="103">
        <f t="shared" ref="C35:D35" si="18">SUM(C33:C34)</f>
        <v>217061</v>
      </c>
      <c r="D35" s="103">
        <f t="shared" si="18"/>
        <v>0</v>
      </c>
      <c r="E35" s="103">
        <f t="shared" ref="E35" si="19">SUM(E33:E34)</f>
        <v>0</v>
      </c>
      <c r="F35" s="103">
        <f>SUM(F33:F34)</f>
        <v>9531</v>
      </c>
      <c r="G35" s="103">
        <f t="shared" ref="G35" si="20">SUM(G33:G34)</f>
        <v>0</v>
      </c>
      <c r="H35" s="179">
        <f>SUM(H33:H34)</f>
        <v>1612039</v>
      </c>
      <c r="I35" s="117">
        <f>SUM(B35:H35)</f>
        <v>1990768</v>
      </c>
    </row>
    <row r="36" spans="1:18" x14ac:dyDescent="0.2">
      <c r="A36" s="39"/>
      <c r="B36" s="108"/>
      <c r="C36" s="108"/>
      <c r="D36" s="108"/>
      <c r="E36" s="108"/>
      <c r="F36" s="108"/>
      <c r="G36" s="108"/>
      <c r="H36" s="11"/>
      <c r="I36" s="102"/>
    </row>
    <row r="37" spans="1:18" x14ac:dyDescent="0.2">
      <c r="A37" s="39" t="s">
        <v>43</v>
      </c>
      <c r="B37" s="108"/>
      <c r="C37" s="108"/>
      <c r="D37" s="108"/>
      <c r="E37" s="108"/>
      <c r="F37" s="108"/>
      <c r="G37" s="108"/>
      <c r="H37" s="11"/>
      <c r="I37" s="102"/>
    </row>
    <row r="38" spans="1:18" x14ac:dyDescent="0.2">
      <c r="A38" s="39" t="s">
        <v>38</v>
      </c>
      <c r="B38" s="11">
        <f>[2]Alaska!$ID$57</f>
        <v>0</v>
      </c>
      <c r="C38" s="108">
        <f>[2]Condor!$ID$57</f>
        <v>0</v>
      </c>
      <c r="D38" s="108">
        <f>'[2]Denver Air'!$ID$57</f>
        <v>0</v>
      </c>
      <c r="E38" s="108">
        <f>[2]Frontier!$ID$57</f>
        <v>0</v>
      </c>
      <c r="F38" s="108">
        <f>[2]Icelandair!$ID$57</f>
        <v>0</v>
      </c>
      <c r="G38" s="108">
        <f>'[2]Jet Blue'!$ID$57</f>
        <v>0</v>
      </c>
      <c r="H38" s="11">
        <f>[2]KLM!$ID$57</f>
        <v>0</v>
      </c>
      <c r="I38" s="102">
        <f>SUM(B38:H38)</f>
        <v>0</v>
      </c>
    </row>
    <row r="39" spans="1:18" x14ac:dyDescent="0.2">
      <c r="A39" s="39" t="s">
        <v>39</v>
      </c>
      <c r="B39" s="6">
        <f>[2]Alaska!$ID$58</f>
        <v>0</v>
      </c>
      <c r="C39" s="110">
        <f>[2]Condor!$ID$58</f>
        <v>0</v>
      </c>
      <c r="D39" s="110">
        <f>'[2]Denver Air'!$ID$58</f>
        <v>0</v>
      </c>
      <c r="E39" s="110">
        <f>[2]Frontier!$ID$58</f>
        <v>0</v>
      </c>
      <c r="F39" s="110">
        <f>[2]Icelandair!$ID$58</f>
        <v>0</v>
      </c>
      <c r="G39" s="110">
        <f>'[2]Jet Blue'!$ID$58</f>
        <v>0</v>
      </c>
      <c r="H39" s="6">
        <f>[2]KLM!$ID$58</f>
        <v>0</v>
      </c>
      <c r="I39" s="116">
        <f>SUM(B39:H39)</f>
        <v>0</v>
      </c>
    </row>
    <row r="40" spans="1:18" x14ac:dyDescent="0.2">
      <c r="A40" s="43" t="s">
        <v>44</v>
      </c>
      <c r="B40" s="118">
        <f>SUM(B38:B39)</f>
        <v>0</v>
      </c>
      <c r="C40" s="118">
        <f t="shared" ref="C40:D40" si="21">SUM(C38:C39)</f>
        <v>0</v>
      </c>
      <c r="D40" s="118">
        <f t="shared" si="21"/>
        <v>0</v>
      </c>
      <c r="E40" s="118">
        <f t="shared" ref="E40" si="22">SUM(E38:E39)</f>
        <v>0</v>
      </c>
      <c r="F40" s="118">
        <f>SUM(F38:F39)</f>
        <v>0</v>
      </c>
      <c r="G40" s="118">
        <f t="shared" ref="G40" si="23">SUM(G38:G39)</f>
        <v>0</v>
      </c>
      <c r="H40" s="179">
        <f>SUM(H38:H39)</f>
        <v>0</v>
      </c>
      <c r="I40" s="102">
        <f>SUM(B40:H40)</f>
        <v>0</v>
      </c>
    </row>
    <row r="41" spans="1:18" x14ac:dyDescent="0.2">
      <c r="A41" s="39"/>
      <c r="B41" s="108"/>
      <c r="C41" s="108"/>
      <c r="D41" s="108"/>
      <c r="E41" s="108"/>
      <c r="F41" s="108"/>
      <c r="G41" s="108"/>
      <c r="H41" s="11"/>
      <c r="I41" s="102"/>
    </row>
    <row r="42" spans="1:18" x14ac:dyDescent="0.2">
      <c r="A42" s="39" t="s">
        <v>45</v>
      </c>
      <c r="B42" s="108"/>
      <c r="C42" s="108"/>
      <c r="D42" s="108"/>
      <c r="E42" s="108"/>
      <c r="F42" s="108"/>
      <c r="G42" s="108"/>
      <c r="H42" s="11"/>
      <c r="I42" s="102"/>
    </row>
    <row r="43" spans="1:18" x14ac:dyDescent="0.2">
      <c r="A43" s="39" t="s">
        <v>46</v>
      </c>
      <c r="B43" s="108">
        <f>B28+B33+B38</f>
        <v>312659</v>
      </c>
      <c r="C43" s="108">
        <f t="shared" ref="C43:D43" si="24">C28+C33+C38</f>
        <v>606468</v>
      </c>
      <c r="D43" s="108">
        <f t="shared" si="24"/>
        <v>0</v>
      </c>
      <c r="E43" s="108">
        <f t="shared" ref="E43" si="25">E28+E33+E38</f>
        <v>0</v>
      </c>
      <c r="F43" s="108">
        <f>F28+F33+F38</f>
        <v>62559</v>
      </c>
      <c r="G43" s="108">
        <f t="shared" ref="G43" si="26">G28+G33+G38</f>
        <v>0</v>
      </c>
      <c r="H43" s="11">
        <f>H28+H33+H38</f>
        <v>6423377</v>
      </c>
      <c r="I43" s="102">
        <f>SUM(B43:H43)</f>
        <v>7405063</v>
      </c>
    </row>
    <row r="44" spans="1:18" x14ac:dyDescent="0.2">
      <c r="A44" s="39" t="s">
        <v>39</v>
      </c>
      <c r="B44" s="110">
        <f>+B39+B34+B29</f>
        <v>37610</v>
      </c>
      <c r="C44" s="110">
        <f t="shared" ref="C44:D44" si="27">+C39+C34+C29</f>
        <v>0</v>
      </c>
      <c r="D44" s="110">
        <f t="shared" si="27"/>
        <v>0</v>
      </c>
      <c r="E44" s="110">
        <f t="shared" ref="E44" si="28">+E39+E34+E29</f>
        <v>0</v>
      </c>
      <c r="F44" s="110">
        <f>+F39+F34+F29</f>
        <v>0</v>
      </c>
      <c r="G44" s="110">
        <f t="shared" ref="G44" si="29">+G39+G34+G29</f>
        <v>0</v>
      </c>
      <c r="H44" s="6">
        <f>H29+H34+H39</f>
        <v>0</v>
      </c>
      <c r="I44" s="102">
        <f>SUM(B44:H44)</f>
        <v>37610</v>
      </c>
    </row>
    <row r="45" spans="1:18" ht="15.75" thickBot="1" x14ac:dyDescent="0.3">
      <c r="A45" s="40" t="s">
        <v>47</v>
      </c>
      <c r="B45" s="119">
        <f>B43+B44</f>
        <v>350269</v>
      </c>
      <c r="C45" s="119">
        <f t="shared" ref="C45:D45" si="30">C43+C44</f>
        <v>606468</v>
      </c>
      <c r="D45" s="119">
        <f t="shared" si="30"/>
        <v>0</v>
      </c>
      <c r="E45" s="119">
        <f t="shared" ref="E45" si="31">E43+E44</f>
        <v>0</v>
      </c>
      <c r="F45" s="119">
        <f>F43+F44</f>
        <v>62559</v>
      </c>
      <c r="G45" s="119">
        <f t="shared" ref="G45" si="32">G43+G44</f>
        <v>0</v>
      </c>
      <c r="H45" s="180">
        <f>SUM(H43:H44)</f>
        <v>6423377</v>
      </c>
      <c r="I45" s="120">
        <f>SUM(B45:H45)</f>
        <v>7442673</v>
      </c>
      <c r="J45" s="393"/>
      <c r="K45" s="393"/>
      <c r="L45" s="393"/>
      <c r="M45" s="393"/>
      <c r="N45" s="393"/>
      <c r="O45" s="393"/>
      <c r="P45" s="393"/>
      <c r="Q45" s="393"/>
      <c r="R45" s="393"/>
    </row>
    <row r="46" spans="1:18" x14ac:dyDescent="0.2">
      <c r="H46" s="1"/>
      <c r="J46" s="393"/>
      <c r="K46" s="393"/>
      <c r="L46" s="393"/>
      <c r="M46" s="393"/>
      <c r="N46" s="393"/>
      <c r="O46" s="393"/>
      <c r="P46" s="393"/>
      <c r="Q46" s="393"/>
      <c r="R46" s="393"/>
    </row>
    <row r="47" spans="1:18" x14ac:dyDescent="0.2">
      <c r="J47" s="393"/>
      <c r="K47" s="393"/>
      <c r="L47" s="393"/>
      <c r="M47" s="393"/>
      <c r="N47" s="393"/>
      <c r="O47" s="393"/>
      <c r="P47" s="393"/>
      <c r="Q47" s="393"/>
      <c r="R47" s="393"/>
    </row>
    <row r="48" spans="1:18" x14ac:dyDescent="0.2">
      <c r="A48" t="s">
        <v>126</v>
      </c>
      <c r="H48" s="2"/>
      <c r="I48" s="316">
        <f>SUM(B48:H48)</f>
        <v>0</v>
      </c>
      <c r="J48" s="393"/>
      <c r="K48" s="393"/>
      <c r="L48" s="393"/>
      <c r="M48" s="393"/>
      <c r="N48" s="393"/>
      <c r="O48" s="393"/>
      <c r="P48" s="393"/>
      <c r="Q48" s="393"/>
      <c r="R48" s="393"/>
    </row>
    <row r="49" spans="1:18" x14ac:dyDescent="0.2">
      <c r="A49" t="s">
        <v>127</v>
      </c>
      <c r="H49" s="2"/>
      <c r="I49" s="316">
        <f>SUM(B49:H49)</f>
        <v>0</v>
      </c>
      <c r="J49" s="393"/>
      <c r="K49" s="393"/>
      <c r="L49" s="393"/>
      <c r="M49" s="393"/>
      <c r="N49" s="393"/>
      <c r="O49" s="393"/>
      <c r="P49" s="393"/>
      <c r="Q49" s="393"/>
      <c r="R49" s="393"/>
    </row>
    <row r="50" spans="1:18" x14ac:dyDescent="0.2">
      <c r="A50" t="s">
        <v>100</v>
      </c>
      <c r="H50" s="360"/>
      <c r="I50" s="316">
        <f>SUM(B50:H50)</f>
        <v>0</v>
      </c>
      <c r="J50" s="393"/>
      <c r="K50" s="393"/>
      <c r="L50" s="393"/>
      <c r="M50" s="393"/>
      <c r="N50" s="393"/>
      <c r="O50" s="393"/>
      <c r="P50" s="393"/>
      <c r="Q50" s="393"/>
      <c r="R50" s="393"/>
    </row>
    <row r="51" spans="1:18" x14ac:dyDescent="0.2">
      <c r="J51" s="393"/>
      <c r="K51" s="393"/>
      <c r="L51" s="393"/>
      <c r="M51" s="393"/>
      <c r="N51" s="393"/>
      <c r="O51" s="393"/>
      <c r="P51" s="393"/>
      <c r="Q51" s="393"/>
      <c r="R51" s="393"/>
    </row>
    <row r="52" spans="1:18" x14ac:dyDescent="0.2">
      <c r="H52" s="2"/>
      <c r="J52" s="393"/>
      <c r="K52" s="393"/>
      <c r="L52" s="393"/>
      <c r="M52" s="393"/>
      <c r="N52" s="393"/>
      <c r="O52" s="393"/>
      <c r="P52" s="393"/>
      <c r="Q52" s="393"/>
      <c r="R52" s="393"/>
    </row>
    <row r="53" spans="1:18" x14ac:dyDescent="0.2">
      <c r="J53" s="393"/>
      <c r="K53" s="393"/>
      <c r="L53" s="393"/>
      <c r="M53" s="393"/>
      <c r="N53" s="393"/>
      <c r="O53" s="393"/>
      <c r="P53" s="393"/>
      <c r="Q53" s="393"/>
      <c r="R53" s="393"/>
    </row>
    <row r="54" spans="1:18" x14ac:dyDescent="0.2">
      <c r="J54" s="393"/>
      <c r="K54" s="393"/>
      <c r="L54" s="393"/>
      <c r="M54" s="393"/>
      <c r="N54" s="393"/>
      <c r="O54" s="393"/>
      <c r="P54" s="393"/>
      <c r="Q54" s="393"/>
      <c r="R54" s="393"/>
    </row>
    <row r="55" spans="1:18" x14ac:dyDescent="0.2">
      <c r="J55" s="393"/>
      <c r="K55" s="393"/>
      <c r="L55" s="393"/>
      <c r="M55" s="393"/>
      <c r="N55" s="393"/>
      <c r="O55" s="393"/>
      <c r="P55" s="393"/>
      <c r="Q55" s="393"/>
      <c r="R55" s="393"/>
    </row>
    <row r="56" spans="1:18" x14ac:dyDescent="0.2">
      <c r="J56" s="393"/>
      <c r="K56" s="393"/>
      <c r="L56" s="393"/>
      <c r="M56" s="393"/>
      <c r="N56" s="393"/>
      <c r="O56" s="393"/>
      <c r="P56" s="393"/>
      <c r="Q56" s="393"/>
      <c r="R56" s="393"/>
    </row>
    <row r="57" spans="1:18" x14ac:dyDescent="0.2">
      <c r="J57" s="393"/>
      <c r="K57" s="393"/>
      <c r="L57" s="393"/>
      <c r="M57" s="393"/>
      <c r="N57" s="393"/>
      <c r="O57" s="393"/>
      <c r="P57" s="393"/>
      <c r="Q57" s="393"/>
      <c r="R57" s="393"/>
    </row>
    <row r="58" spans="1:18" x14ac:dyDescent="0.2">
      <c r="J58" s="393"/>
      <c r="K58" s="393"/>
      <c r="L58" s="393"/>
      <c r="M58" s="393"/>
      <c r="N58" s="393"/>
      <c r="O58" s="393"/>
      <c r="P58" s="393"/>
      <c r="Q58" s="393"/>
      <c r="R58" s="393"/>
    </row>
    <row r="59" spans="1:18" x14ac:dyDescent="0.2">
      <c r="J59" s="393"/>
      <c r="K59" s="393"/>
      <c r="L59" s="393"/>
      <c r="M59" s="393"/>
      <c r="N59" s="393"/>
      <c r="O59" s="393"/>
      <c r="P59" s="393"/>
      <c r="Q59" s="393"/>
      <c r="R59" s="393"/>
    </row>
    <row r="60" spans="1:18" x14ac:dyDescent="0.2">
      <c r="J60" s="393"/>
      <c r="K60" s="393"/>
      <c r="L60" s="393"/>
      <c r="M60" s="393"/>
      <c r="N60" s="393"/>
      <c r="O60" s="393"/>
      <c r="P60" s="393"/>
      <c r="Q60" s="393"/>
      <c r="R60" s="393"/>
    </row>
    <row r="61" spans="1:18" x14ac:dyDescent="0.2">
      <c r="J61" s="393"/>
      <c r="K61" s="393"/>
      <c r="L61" s="393"/>
      <c r="M61" s="393"/>
      <c r="N61" s="393"/>
      <c r="O61" s="393"/>
      <c r="P61" s="393"/>
      <c r="Q61" s="393"/>
      <c r="R61" s="393"/>
    </row>
    <row r="62" spans="1:18" x14ac:dyDescent="0.2">
      <c r="J62" s="393"/>
      <c r="K62" s="393"/>
      <c r="L62" s="393"/>
      <c r="M62" s="393"/>
      <c r="N62" s="393"/>
      <c r="O62" s="393"/>
      <c r="P62" s="393"/>
      <c r="Q62" s="393"/>
      <c r="R62" s="393"/>
    </row>
    <row r="63" spans="1:18" x14ac:dyDescent="0.2">
      <c r="J63" s="393"/>
      <c r="K63" s="393"/>
      <c r="L63" s="393"/>
      <c r="M63" s="393"/>
      <c r="N63" s="393"/>
      <c r="O63" s="393"/>
      <c r="P63" s="393"/>
      <c r="Q63" s="393"/>
      <c r="R63" s="393"/>
    </row>
    <row r="64" spans="1:18" x14ac:dyDescent="0.2">
      <c r="J64" s="393"/>
      <c r="K64" s="393"/>
      <c r="L64" s="393"/>
      <c r="M64" s="393"/>
      <c r="N64" s="393"/>
      <c r="O64" s="393"/>
      <c r="P64" s="393"/>
      <c r="Q64" s="393"/>
      <c r="R64" s="393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&amp;C&amp;"Arial,Bold"2022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2"/>
  <sheetViews>
    <sheetView zoomScaleNormal="100" workbookViewId="0">
      <selection activeCell="B1" sqref="B1:J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4" width="11.85546875" customWidth="1"/>
    <col min="5" max="5" width="10.42578125" bestFit="1" customWidth="1"/>
    <col min="6" max="9" width="12.140625" customWidth="1"/>
    <col min="10" max="11" width="12.140625" bestFit="1" customWidth="1"/>
    <col min="12" max="12" width="12.85546875" bestFit="1" customWidth="1"/>
  </cols>
  <sheetData>
    <row r="1" spans="1:16" ht="40.5" customHeight="1" thickBot="1" x14ac:dyDescent="0.25">
      <c r="A1" s="259" t="s">
        <v>219</v>
      </c>
      <c r="B1" s="330" t="s">
        <v>148</v>
      </c>
      <c r="C1" s="330" t="s">
        <v>161</v>
      </c>
      <c r="D1" s="330" t="s">
        <v>153</v>
      </c>
      <c r="E1" s="330" t="s">
        <v>159</v>
      </c>
      <c r="F1" s="330" t="s">
        <v>160</v>
      </c>
      <c r="G1" s="330" t="s">
        <v>158</v>
      </c>
      <c r="H1" s="330" t="s">
        <v>177</v>
      </c>
      <c r="I1" s="330" t="s">
        <v>168</v>
      </c>
      <c r="J1" s="330" t="s">
        <v>176</v>
      </c>
      <c r="K1" s="330" t="s">
        <v>96</v>
      </c>
      <c r="L1" s="330" t="s">
        <v>174</v>
      </c>
    </row>
    <row r="2" spans="1:16" ht="15.75" thickTop="1" x14ac:dyDescent="0.25">
      <c r="A2" s="165" t="s">
        <v>3</v>
      </c>
      <c r="B2" s="166"/>
      <c r="C2" s="86"/>
      <c r="D2" s="86"/>
      <c r="E2" s="85"/>
      <c r="F2" s="85"/>
      <c r="G2" s="85"/>
      <c r="H2" s="85"/>
      <c r="I2" s="85"/>
      <c r="J2" s="85"/>
      <c r="K2" s="85"/>
      <c r="L2" s="87"/>
    </row>
    <row r="3" spans="1:16" x14ac:dyDescent="0.2">
      <c r="A3" s="39" t="s">
        <v>31</v>
      </c>
      <c r="B3" s="78"/>
      <c r="C3" s="72"/>
      <c r="D3" s="72"/>
      <c r="E3" s="80"/>
      <c r="F3" s="80"/>
      <c r="G3" s="80"/>
      <c r="H3" s="80"/>
      <c r="I3" s="80"/>
      <c r="J3" s="80"/>
      <c r="K3" s="80"/>
      <c r="L3" s="73"/>
    </row>
    <row r="4" spans="1:16" x14ac:dyDescent="0.2">
      <c r="A4" s="39" t="s">
        <v>32</v>
      </c>
      <c r="B4" s="78">
        <f>[2]Pinnacle!$ID$32+[2]Pinnacle!$ID$22</f>
        <v>450329</v>
      </c>
      <c r="C4" s="80">
        <f>'[2]American Eagle'!$ID$32+'[2]American Eagle'!$ID$22</f>
        <v>37881</v>
      </c>
      <c r="D4" s="72">
        <f>[2]MESA_UA!$ID$32+[2]MESA_UA!$ID$22</f>
        <v>43938</v>
      </c>
      <c r="E4" s="80">
        <f>[2]Republic!$ID$32+[2]Republic!$ID$22</f>
        <v>64786</v>
      </c>
      <c r="F4" s="80">
        <f>[2]Republic_UA!$ID$32+[2]Republic_UA!$ID$22</f>
        <v>32819</v>
      </c>
      <c r="G4" s="80">
        <f>'[2]Sky West_AS'!$ID$32+'[2]Sky West_AS'!$ID$22</f>
        <v>1516</v>
      </c>
      <c r="H4" s="80">
        <f>'[2]Sky West_AA'!$ID$32+'[2]Sky West_AA'!$ID$22</f>
        <v>13350</v>
      </c>
      <c r="I4" s="80">
        <f>'[2]Sky West'!$ID$32+'[2]Sky West'!$ID$22</f>
        <v>1810163</v>
      </c>
      <c r="J4" s="80">
        <f>'[2]Sky West_UA'!$ID$32+'[2]Sky West_UA'!$ID$22</f>
        <v>12589</v>
      </c>
      <c r="K4" s="80">
        <f>'Other Regional'!G4</f>
        <v>93615</v>
      </c>
      <c r="L4" s="73">
        <f>SUM(B4:K4)</f>
        <v>2560986</v>
      </c>
      <c r="P4" s="5"/>
    </row>
    <row r="5" spans="1:16" s="5" customFormat="1" x14ac:dyDescent="0.2">
      <c r="A5" s="39" t="s">
        <v>33</v>
      </c>
      <c r="B5" s="78">
        <f>[2]Pinnacle!$ID$33+[2]Pinnacle!$ID$23</f>
        <v>448558</v>
      </c>
      <c r="C5" s="80">
        <f>'[2]American Eagle'!$ID$33+'[2]American Eagle'!$ID$23</f>
        <v>39479</v>
      </c>
      <c r="D5" s="72">
        <f>[2]MESA_UA!$ID$33+[2]MESA_UA!$ID$23</f>
        <v>43841</v>
      </c>
      <c r="E5" s="80">
        <f>[2]Republic!$ID$33+[2]Republic!$ID$23</f>
        <v>65306</v>
      </c>
      <c r="F5" s="80">
        <f>[2]Republic_UA!$ID$33+[2]Republic_UA!$ID$23</f>
        <v>33048</v>
      </c>
      <c r="G5" s="80">
        <f>'[2]Sky West_AS'!$ID$33+'[2]Sky West_AS'!$ID$23</f>
        <v>1251</v>
      </c>
      <c r="H5" s="80">
        <f>'[2]Sky West_AA'!$ID$33+'[2]Sky West_AA'!$ID$23</f>
        <v>14440</v>
      </c>
      <c r="I5" s="80">
        <f>'[2]Sky West'!$ID$33+'[2]Sky West'!$ID$23</f>
        <v>1810739</v>
      </c>
      <c r="J5" s="80">
        <f>'[2]Sky West_UA'!$ID$33+'[2]Sky West_UA'!$ID$23</f>
        <v>12592</v>
      </c>
      <c r="K5" s="80">
        <f>'Other Regional'!G5</f>
        <v>96287</v>
      </c>
      <c r="L5" s="77">
        <f>SUM(B5:K5)</f>
        <v>2565541</v>
      </c>
    </row>
    <row r="6" spans="1:16" ht="15" thickBot="1" x14ac:dyDescent="0.25">
      <c r="A6" s="48" t="s">
        <v>7</v>
      </c>
      <c r="B6" s="90">
        <f t="shared" ref="B6" si="0">SUM(B4:B5)</f>
        <v>898887</v>
      </c>
      <c r="C6" s="90">
        <f>SUM(C4:C5)</f>
        <v>77360</v>
      </c>
      <c r="D6" s="90">
        <f>SUM(D4:D5)</f>
        <v>87779</v>
      </c>
      <c r="E6" s="90">
        <f>SUM(E4:E5)</f>
        <v>130092</v>
      </c>
      <c r="F6" s="90">
        <f>SUM(F4:F5)</f>
        <v>65867</v>
      </c>
      <c r="G6" s="90">
        <f t="shared" ref="G6" si="1">SUM(G4:G5)</f>
        <v>2767</v>
      </c>
      <c r="H6" s="90">
        <f>SUM(H4:H5)</f>
        <v>27790</v>
      </c>
      <c r="I6" s="90">
        <f>SUM(I4:I5)</f>
        <v>3620902</v>
      </c>
      <c r="J6" s="90">
        <f>SUM(J4:J5)</f>
        <v>25181</v>
      </c>
      <c r="K6" s="90">
        <f>SUM(K4:K5)</f>
        <v>189902</v>
      </c>
      <c r="L6" s="91">
        <f>SUM(B6:K6)</f>
        <v>5126527</v>
      </c>
    </row>
    <row r="7" spans="1:16" ht="13.5" thickTop="1" x14ac:dyDescent="0.2">
      <c r="A7" s="39"/>
      <c r="B7" s="78"/>
      <c r="C7" s="80"/>
      <c r="D7" s="72"/>
      <c r="E7" s="80"/>
      <c r="F7" s="80"/>
      <c r="G7" s="80"/>
      <c r="H7" s="80"/>
      <c r="I7" s="80"/>
      <c r="J7" s="80"/>
      <c r="K7" s="80"/>
      <c r="L7" s="92"/>
    </row>
    <row r="8" spans="1:16" s="5" customFormat="1" x14ac:dyDescent="0.2">
      <c r="A8" s="39" t="s">
        <v>34</v>
      </c>
      <c r="B8" s="78"/>
      <c r="C8" s="80"/>
      <c r="D8" s="72"/>
      <c r="E8" s="80"/>
      <c r="F8" s="80"/>
      <c r="G8" s="80"/>
      <c r="H8" s="80"/>
      <c r="I8" s="80"/>
      <c r="J8" s="80"/>
      <c r="K8" s="80"/>
      <c r="L8" s="73"/>
    </row>
    <row r="9" spans="1:16" x14ac:dyDescent="0.2">
      <c r="A9" s="39" t="s">
        <v>32</v>
      </c>
      <c r="B9" s="78">
        <f>[2]Pinnacle!$ID$37+[2]Pinnacle!$ID$27</f>
        <v>18400</v>
      </c>
      <c r="C9" s="80">
        <f>'[2]American Eagle'!$ID$37+'[2]American Eagle'!$ID$27</f>
        <v>1859</v>
      </c>
      <c r="D9" s="72">
        <f>[2]MESA_UA!$ID$37+[2]MESA_UA!$ID$27</f>
        <v>1393</v>
      </c>
      <c r="E9" s="80">
        <f>[2]Republic!$ID$37+[2]Republic!$ID$27</f>
        <v>1874</v>
      </c>
      <c r="F9" s="80">
        <f>[2]Republic_UA!$ID$37+[2]Republic_UA!$ID$27</f>
        <v>1022</v>
      </c>
      <c r="G9" s="80">
        <f>'[2]Sky West_AS'!$ID$37+'[2]Sky West_AS'!$ID$27</f>
        <v>52</v>
      </c>
      <c r="H9" s="80">
        <f>'[2]Sky West_AA'!$ID$37+'[2]Sky West_AA'!$ID$27</f>
        <v>592</v>
      </c>
      <c r="I9" s="80">
        <f>'[2]Sky West'!$ID$37+'[2]Sky West'!$ID$27</f>
        <v>57130</v>
      </c>
      <c r="J9" s="80">
        <f>'[2]Sky West_UA'!$ID$37+'[2]Sky West_UA'!$ID$27</f>
        <v>588</v>
      </c>
      <c r="K9" s="80">
        <f>'Other Regional'!G9</f>
        <v>1651</v>
      </c>
      <c r="L9" s="73">
        <f>SUM(B9:K9)</f>
        <v>84561</v>
      </c>
    </row>
    <row r="10" spans="1:16" x14ac:dyDescent="0.2">
      <c r="A10" s="39" t="s">
        <v>35</v>
      </c>
      <c r="B10" s="78">
        <f>+[2]Pinnacle!$ID$38+[2]Pinnacle!$ID$28</f>
        <v>18273</v>
      </c>
      <c r="C10" s="80">
        <f>+'[2]American Eagle'!$ID$38+'[2]American Eagle'!$ID$28</f>
        <v>1713</v>
      </c>
      <c r="D10" s="72">
        <f>+[2]MESA_UA!$ID$38+[2]MESA_UA!$ID$28</f>
        <v>1315</v>
      </c>
      <c r="E10" s="80">
        <f>+[2]Republic!$ID$38+[2]Republic!$ID$28</f>
        <v>2011</v>
      </c>
      <c r="F10" s="80">
        <f>+[2]Republic_UA!$ID$38+[2]Republic_UA!$ID$28</f>
        <v>968</v>
      </c>
      <c r="G10" s="80">
        <f>+'[2]Sky West_AS'!$ID$38+'[2]Sky West_AS'!$ID$28</f>
        <v>61</v>
      </c>
      <c r="H10" s="80">
        <f>+'[2]Sky West_AA'!$ID$38+'[2]Sky West_AA'!$ID$28</f>
        <v>570</v>
      </c>
      <c r="I10" s="80">
        <f>+'[2]Sky West'!$ID$38+'[2]Sky West'!$ID$28</f>
        <v>55879</v>
      </c>
      <c r="J10" s="80">
        <f>+'[2]Sky West_UA'!$ID$38+'[2]Sky West_UA'!$ID$28</f>
        <v>473</v>
      </c>
      <c r="K10" s="80">
        <f>'Other Regional'!G10</f>
        <v>1749</v>
      </c>
      <c r="L10" s="77">
        <f>SUM(B10:K10)</f>
        <v>83012</v>
      </c>
    </row>
    <row r="11" spans="1:16" ht="15" thickBot="1" x14ac:dyDescent="0.25">
      <c r="A11" s="49" t="s">
        <v>36</v>
      </c>
      <c r="B11" s="93">
        <f t="shared" ref="B11" si="2">SUM(B9:B10)</f>
        <v>36673</v>
      </c>
      <c r="C11" s="93">
        <f>SUM(C9:C10)</f>
        <v>3572</v>
      </c>
      <c r="D11" s="93">
        <f>SUM(D9:D10)</f>
        <v>2708</v>
      </c>
      <c r="E11" s="93">
        <f>SUM(E9:E10)</f>
        <v>3885</v>
      </c>
      <c r="F11" s="93">
        <f>SUM(F9:F10)</f>
        <v>1990</v>
      </c>
      <c r="G11" s="93">
        <f t="shared" ref="G11" si="3">SUM(G9:G10)</f>
        <v>113</v>
      </c>
      <c r="H11" s="93">
        <f>SUM(H9:H10)</f>
        <v>1162</v>
      </c>
      <c r="I11" s="93">
        <f>SUM(I9:I10)</f>
        <v>113009</v>
      </c>
      <c r="J11" s="93">
        <f>SUM(J9:J10)</f>
        <v>1061</v>
      </c>
      <c r="K11" s="93">
        <f>SUM(K9:K10)</f>
        <v>3400</v>
      </c>
      <c r="L11" s="94">
        <f>SUM(B11:K11)</f>
        <v>167573</v>
      </c>
    </row>
    <row r="12" spans="1:16" ht="14.25" x14ac:dyDescent="0.2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6" ht="13.5" thickBot="1" x14ac:dyDescent="0.25">
      <c r="B13" s="135"/>
    </row>
    <row r="14" spans="1:16" ht="15.75" thickTop="1" x14ac:dyDescent="0.25">
      <c r="A14" s="38" t="s">
        <v>9</v>
      </c>
      <c r="B14" s="167"/>
      <c r="C14" s="67"/>
      <c r="D14" s="68"/>
      <c r="E14" s="67"/>
      <c r="F14" s="67"/>
      <c r="G14" s="67"/>
      <c r="H14" s="67"/>
      <c r="I14" s="67"/>
      <c r="J14" s="67"/>
      <c r="K14" s="67"/>
      <c r="L14" s="69"/>
    </row>
    <row r="15" spans="1:16" x14ac:dyDescent="0.2">
      <c r="A15" s="39" t="s">
        <v>53</v>
      </c>
      <c r="B15" s="168">
        <f>+[2]Pinnacle!$ID$15+[2]Pinnacle!$ID$4</f>
        <v>8834</v>
      </c>
      <c r="C15" s="72">
        <f>+'[2]American Eagle'!$ID$15+'[2]American Eagle'!$ID$4</f>
        <v>710</v>
      </c>
      <c r="D15" s="71">
        <f>+[2]MESA_UA!$ID$15+[2]MESA_UA!$ID$4</f>
        <v>651</v>
      </c>
      <c r="E15" s="72">
        <f>+[2]Republic!$ID$15+[2]Republic!$ID$4</f>
        <v>1082</v>
      </c>
      <c r="F15" s="72">
        <f>+[2]Republic_UA!$ID$15+[2]Republic_UA!$ID$4</f>
        <v>533</v>
      </c>
      <c r="G15" s="70">
        <f>+'[2]Sky West_AS'!$ID$15+'[2]Sky West_AS'!$ID$4</f>
        <v>27</v>
      </c>
      <c r="H15" s="70">
        <f>+'[2]Sky West_AA'!$ID$15+'[2]Sky West_AA'!$ID$4</f>
        <v>247</v>
      </c>
      <c r="I15" s="70">
        <f>+'[2]Sky West'!$ID$15+'[2]Sky West'!$ID$4</f>
        <v>33669</v>
      </c>
      <c r="J15" s="70">
        <f>+'[2]Sky West_UA'!$ID$15+'[2]Sky West_UA'!$ID$4</f>
        <v>196</v>
      </c>
      <c r="K15" s="71">
        <f>'Other Regional'!G15</f>
        <v>1647</v>
      </c>
      <c r="L15" s="73">
        <f>SUM(B15:K15)</f>
        <v>47596</v>
      </c>
    </row>
    <row r="16" spans="1:16" x14ac:dyDescent="0.2">
      <c r="A16" s="39" t="s">
        <v>54</v>
      </c>
      <c r="B16" s="169">
        <f>+[2]Pinnacle!$ID$5+[2]Pinnacle!$ID$16</f>
        <v>8823</v>
      </c>
      <c r="C16" s="76">
        <f>+'[2]American Eagle'!$ID$5+'[2]American Eagle'!$ID$16</f>
        <v>709</v>
      </c>
      <c r="D16" s="75">
        <f>+[2]MESA_UA!$ID$5+[2]MESA_UA!$ID$16</f>
        <v>650</v>
      </c>
      <c r="E16" s="76">
        <f>+[2]Republic!$ID$5+[2]Republic!$ID$16</f>
        <v>1082</v>
      </c>
      <c r="F16" s="76">
        <f>+[2]Republic_UA!$ID$5+[2]Republic_UA!$ID$16</f>
        <v>530</v>
      </c>
      <c r="G16" s="74">
        <f>+'[2]Sky West_AS'!$ID$5+'[2]Sky West_AS'!$ID$16</f>
        <v>27</v>
      </c>
      <c r="H16" s="74">
        <f>+'[2]Sky West_AA'!$ID$5+'[2]Sky West_AA'!$ID$16</f>
        <v>247</v>
      </c>
      <c r="I16" s="74">
        <f>+'[2]Sky West'!$ID$5+'[2]Sky West'!$ID$16</f>
        <v>33653</v>
      </c>
      <c r="J16" s="74">
        <f>+'[2]Sky West_UA'!$ID$5+'[2]Sky West_UA'!$ID$16</f>
        <v>195</v>
      </c>
      <c r="K16" s="71">
        <f>'Other Regional'!G16</f>
        <v>1661</v>
      </c>
      <c r="L16" s="77">
        <f>SUM(B16:K16)</f>
        <v>47577</v>
      </c>
    </row>
    <row r="17" spans="1:12" x14ac:dyDescent="0.2">
      <c r="A17" s="43" t="s">
        <v>55</v>
      </c>
      <c r="B17" s="78">
        <f t="shared" ref="B17" si="4">SUM(B15:B16)</f>
        <v>17657</v>
      </c>
      <c r="C17" s="78">
        <f>SUM(C15:C16)</f>
        <v>1419</v>
      </c>
      <c r="D17" s="78">
        <f>SUM(D15:D16)</f>
        <v>1301</v>
      </c>
      <c r="E17" s="78">
        <f>SUM(E15:E16)</f>
        <v>2164</v>
      </c>
      <c r="F17" s="78">
        <f>SUM(F15:F16)</f>
        <v>1063</v>
      </c>
      <c r="G17" s="78">
        <f t="shared" ref="G17" si="5">SUM(G15:G16)</f>
        <v>54</v>
      </c>
      <c r="H17" s="78">
        <f>SUM(H15:H16)</f>
        <v>494</v>
      </c>
      <c r="I17" s="78">
        <f>SUM(I15:I16)</f>
        <v>67322</v>
      </c>
      <c r="J17" s="78">
        <f>SUM(J15:J16)</f>
        <v>391</v>
      </c>
      <c r="K17" s="78">
        <f>SUM(K15:K16)</f>
        <v>3308</v>
      </c>
      <c r="L17" s="79">
        <f>SUM(B17:K17)</f>
        <v>95173</v>
      </c>
    </row>
    <row r="18" spans="1:12" x14ac:dyDescent="0.2">
      <c r="A18" s="43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</row>
    <row r="19" spans="1:12" x14ac:dyDescent="0.2">
      <c r="A19" s="39" t="s">
        <v>56</v>
      </c>
      <c r="B19" s="78">
        <f>[2]Pinnacle!$ID$8</f>
        <v>1</v>
      </c>
      <c r="C19" s="80">
        <f>'[2]American Eagle'!$ID$8</f>
        <v>0</v>
      </c>
      <c r="D19" s="72">
        <f>[2]MESA_UA!$ID$8</f>
        <v>2</v>
      </c>
      <c r="E19" s="80">
        <f>[2]Republic!$ID$8</f>
        <v>0</v>
      </c>
      <c r="F19" s="80">
        <f>[2]Republic_UA!$ID$8</f>
        <v>2</v>
      </c>
      <c r="G19" s="80">
        <f>'[2]Sky West_AS'!$ID$8</f>
        <v>0</v>
      </c>
      <c r="H19" s="80">
        <f>'[2]Sky West_AA'!$ID$8</f>
        <v>0</v>
      </c>
      <c r="I19" s="80">
        <f>'[2]Sky West'!$ID$8</f>
        <v>8</v>
      </c>
      <c r="J19" s="80">
        <f>'[2]Sky West_UA'!$ID$8</f>
        <v>3</v>
      </c>
      <c r="K19" s="80">
        <f>'Other Regional'!G19</f>
        <v>4</v>
      </c>
      <c r="L19" s="73">
        <f>SUM(B19:K19)</f>
        <v>20</v>
      </c>
    </row>
    <row r="20" spans="1:12" x14ac:dyDescent="0.2">
      <c r="A20" s="39" t="s">
        <v>57</v>
      </c>
      <c r="B20" s="170">
        <f>[2]Pinnacle!$ID$9</f>
        <v>10</v>
      </c>
      <c r="C20" s="81">
        <f>'[2]American Eagle'!$ID$9</f>
        <v>0</v>
      </c>
      <c r="D20" s="76">
        <f>[2]MESA_UA!$ID$9</f>
        <v>3</v>
      </c>
      <c r="E20" s="81">
        <f>[2]Republic!$ID$9</f>
        <v>0</v>
      </c>
      <c r="F20" s="81">
        <f>[2]Republic_UA!$ID$9</f>
        <v>5</v>
      </c>
      <c r="G20" s="81">
        <f>'[2]Sky West_AS'!$ID$9</f>
        <v>0</v>
      </c>
      <c r="H20" s="81">
        <f>'[2]Sky West_AA'!$ID$9</f>
        <v>0</v>
      </c>
      <c r="I20" s="81">
        <f>'[2]Sky West'!$ID$9</f>
        <v>31</v>
      </c>
      <c r="J20" s="81">
        <f>'[2]Sky West_UA'!$ID$9</f>
        <v>2</v>
      </c>
      <c r="K20" s="81">
        <f>'Other Regional'!G20</f>
        <v>4</v>
      </c>
      <c r="L20" s="77">
        <f>SUM(B20:K20)</f>
        <v>55</v>
      </c>
    </row>
    <row r="21" spans="1:12" x14ac:dyDescent="0.2">
      <c r="A21" s="43" t="s">
        <v>58</v>
      </c>
      <c r="B21" s="78">
        <f t="shared" ref="B21" si="6">SUM(B19:B20)</f>
        <v>11</v>
      </c>
      <c r="C21" s="78">
        <f>SUM(C19:C20)</f>
        <v>0</v>
      </c>
      <c r="D21" s="78">
        <f>SUM(D19:D20)</f>
        <v>5</v>
      </c>
      <c r="E21" s="78">
        <f>SUM(E19:E20)</f>
        <v>0</v>
      </c>
      <c r="F21" s="78">
        <f>SUM(F19:F20)</f>
        <v>7</v>
      </c>
      <c r="G21" s="78">
        <f t="shared" ref="G21" si="7">SUM(G19:G20)</f>
        <v>0</v>
      </c>
      <c r="H21" s="78">
        <f>SUM(H19:H20)</f>
        <v>0</v>
      </c>
      <c r="I21" s="78">
        <f>SUM(I19:I20)</f>
        <v>39</v>
      </c>
      <c r="J21" s="78">
        <f>SUM(J19:J20)</f>
        <v>5</v>
      </c>
      <c r="K21" s="78">
        <f>SUM(K19:K20)</f>
        <v>8</v>
      </c>
      <c r="L21" s="79">
        <f>SUM(B21:K21)</f>
        <v>75</v>
      </c>
    </row>
    <row r="22" spans="1:12" x14ac:dyDescent="0.2">
      <c r="A22" s="4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9"/>
    </row>
    <row r="23" spans="1:12" ht="15.75" thickBot="1" x14ac:dyDescent="0.3">
      <c r="A23" s="47" t="s">
        <v>30</v>
      </c>
      <c r="B23" s="93">
        <f t="shared" ref="B23:F23" si="8">B17+B21</f>
        <v>17668</v>
      </c>
      <c r="C23" s="82">
        <f t="shared" si="8"/>
        <v>1419</v>
      </c>
      <c r="D23" s="82">
        <f t="shared" si="8"/>
        <v>1306</v>
      </c>
      <c r="E23" s="82">
        <f t="shared" si="8"/>
        <v>2164</v>
      </c>
      <c r="F23" s="82">
        <f t="shared" si="8"/>
        <v>1070</v>
      </c>
      <c r="G23" s="82">
        <f t="shared" ref="G23" si="9">G17+G21</f>
        <v>54</v>
      </c>
      <c r="H23" s="82">
        <f>H17+H21</f>
        <v>494</v>
      </c>
      <c r="I23" s="82">
        <f>I17+I21</f>
        <v>67361</v>
      </c>
      <c r="J23" s="82">
        <f t="shared" ref="J23" si="10">J17+J21</f>
        <v>396</v>
      </c>
      <c r="K23" s="82">
        <f t="shared" ref="K23" si="11">K17+K21</f>
        <v>3316</v>
      </c>
      <c r="L23" s="83">
        <f>L17+L21</f>
        <v>95248</v>
      </c>
    </row>
    <row r="24" spans="1:12" ht="15" x14ac:dyDescent="0.25">
      <c r="A24" s="249"/>
      <c r="B24" s="248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3.5" thickBot="1" x14ac:dyDescent="0.25">
      <c r="B25" s="135"/>
    </row>
    <row r="26" spans="1:12" ht="15.75" thickTop="1" x14ac:dyDescent="0.25">
      <c r="A26" s="42" t="s">
        <v>95</v>
      </c>
      <c r="B26" s="171"/>
      <c r="C26" s="95"/>
      <c r="D26" s="96"/>
      <c r="E26" s="95"/>
      <c r="F26" s="95"/>
      <c r="G26" s="95"/>
      <c r="H26" s="95"/>
      <c r="I26" s="95"/>
      <c r="J26" s="95"/>
      <c r="K26" s="95"/>
      <c r="L26" s="97"/>
    </row>
    <row r="27" spans="1:12" x14ac:dyDescent="0.2">
      <c r="A27" s="39" t="s">
        <v>37</v>
      </c>
      <c r="B27" s="78"/>
      <c r="C27" s="80"/>
      <c r="D27" s="72"/>
      <c r="E27" s="80"/>
      <c r="F27" s="80"/>
      <c r="G27" s="80"/>
      <c r="H27" s="80"/>
      <c r="I27" s="80"/>
      <c r="J27" s="80"/>
      <c r="K27" s="80"/>
      <c r="L27" s="73"/>
    </row>
    <row r="28" spans="1:12" x14ac:dyDescent="0.2">
      <c r="A28" s="39" t="s">
        <v>38</v>
      </c>
      <c r="B28" s="78">
        <f>[2]Pinnacle!$ID$47</f>
        <v>0</v>
      </c>
      <c r="C28" s="80">
        <f>'[2]American Eagle'!$ID$47</f>
        <v>19913</v>
      </c>
      <c r="D28" s="72">
        <f>[2]MESA_UA!$ID$47</f>
        <v>0</v>
      </c>
      <c r="E28" s="80">
        <f>[2]Republic!$ID$47</f>
        <v>9575</v>
      </c>
      <c r="F28" s="80">
        <f>[2]Republic_UA!$ID$47</f>
        <v>0</v>
      </c>
      <c r="G28" s="80">
        <f>'[2]Sky West_AS'!$ID$47</f>
        <v>645</v>
      </c>
      <c r="H28" s="80">
        <f>'[2]Sky West_AA'!$ID$47</f>
        <v>2713</v>
      </c>
      <c r="I28" s="80">
        <f>'[2]Sky West'!$ID$47</f>
        <v>0</v>
      </c>
      <c r="J28" s="80">
        <f>'[2]Sky West_UA'!$ID$47</f>
        <v>0</v>
      </c>
      <c r="K28" s="80">
        <f>'Other Regional'!G28</f>
        <v>797360.4</v>
      </c>
      <c r="L28" s="73">
        <f>SUM(B28:K28)</f>
        <v>830206.4</v>
      </c>
    </row>
    <row r="29" spans="1:12" x14ac:dyDescent="0.2">
      <c r="A29" s="39" t="s">
        <v>39</v>
      </c>
      <c r="B29" s="78">
        <f>[2]Pinnacle!$ID$48</f>
        <v>0</v>
      </c>
      <c r="C29" s="80">
        <f>'[2]American Eagle'!$ID$48</f>
        <v>0</v>
      </c>
      <c r="D29" s="72">
        <f>[2]MESA_UA!$ID$48</f>
        <v>0</v>
      </c>
      <c r="E29" s="80">
        <f>[2]Republic!$ID$48</f>
        <v>0</v>
      </c>
      <c r="F29" s="80">
        <f>[2]Republic_UA!$ID$48</f>
        <v>0</v>
      </c>
      <c r="G29" s="80">
        <f>'[2]Sky West_AS'!$ID$48</f>
        <v>0</v>
      </c>
      <c r="H29" s="80">
        <f>'[2]Sky West_AA'!$ID$48</f>
        <v>0</v>
      </c>
      <c r="I29" s="80">
        <f>'[2]Sky West'!$ID$48</f>
        <v>0</v>
      </c>
      <c r="J29" s="80">
        <f>'[2]Sky West_UA'!$ID$48</f>
        <v>0</v>
      </c>
      <c r="K29" s="80">
        <f>'Other Regional'!G29</f>
        <v>0</v>
      </c>
      <c r="L29" s="73">
        <f>SUM(B29:K29)</f>
        <v>0</v>
      </c>
    </row>
    <row r="30" spans="1:12" ht="15" thickBot="1" x14ac:dyDescent="0.25">
      <c r="A30" s="48" t="s">
        <v>40</v>
      </c>
      <c r="B30" s="90">
        <f t="shared" ref="B30:K30" si="12">SUM(B28:B29)</f>
        <v>0</v>
      </c>
      <c r="C30" s="90">
        <f>SUM(C28:C29)</f>
        <v>19913</v>
      </c>
      <c r="D30" s="90">
        <f>SUM(D28:D29)</f>
        <v>0</v>
      </c>
      <c r="E30" s="90">
        <f>SUM(E28:E29)</f>
        <v>9575</v>
      </c>
      <c r="F30" s="90">
        <f>SUM(F28:F29)</f>
        <v>0</v>
      </c>
      <c r="G30" s="90">
        <f t="shared" ref="G30" si="13">SUM(G28:G29)</f>
        <v>645</v>
      </c>
      <c r="H30" s="90">
        <f>SUM(H28:H29)</f>
        <v>2713</v>
      </c>
      <c r="I30" s="90">
        <f>SUM(I28:I29)</f>
        <v>0</v>
      </c>
      <c r="J30" s="90">
        <f>SUM(J28:J29)</f>
        <v>0</v>
      </c>
      <c r="K30" s="90">
        <f t="shared" si="12"/>
        <v>797360.4</v>
      </c>
      <c r="L30" s="91">
        <f>SUM(B30:K30)</f>
        <v>830206.4</v>
      </c>
    </row>
    <row r="31" spans="1:12" ht="13.5" thickTop="1" x14ac:dyDescent="0.2">
      <c r="A31" s="39"/>
      <c r="B31" s="78"/>
      <c r="C31" s="80"/>
      <c r="D31" s="72"/>
      <c r="E31" s="80"/>
      <c r="F31" s="80"/>
      <c r="G31" s="80"/>
      <c r="H31" s="80"/>
      <c r="I31" s="80"/>
      <c r="J31" s="80"/>
      <c r="K31" s="80"/>
      <c r="L31" s="73"/>
    </row>
    <row r="32" spans="1:12" x14ac:dyDescent="0.2">
      <c r="A32" s="39" t="s">
        <v>41</v>
      </c>
      <c r="B32" s="78"/>
      <c r="C32" s="80"/>
      <c r="D32" s="72"/>
      <c r="E32" s="80"/>
      <c r="F32" s="80"/>
      <c r="G32" s="80"/>
      <c r="H32" s="80"/>
      <c r="I32" s="80"/>
      <c r="J32" s="80"/>
      <c r="L32" s="73"/>
    </row>
    <row r="33" spans="1:12" x14ac:dyDescent="0.2">
      <c r="A33" s="39" t="s">
        <v>59</v>
      </c>
      <c r="B33" s="78">
        <f>[2]Pinnacle!$ID$52</f>
        <v>0</v>
      </c>
      <c r="C33" s="80">
        <f>'[2]American Eagle'!$ID$52</f>
        <v>5714</v>
      </c>
      <c r="D33" s="72">
        <f>[2]MESA_UA!$ID$52</f>
        <v>0</v>
      </c>
      <c r="E33" s="80">
        <f>[2]Republic!$ID$52</f>
        <v>948</v>
      </c>
      <c r="F33" s="80">
        <f>[2]Republic_UA!$ID$52</f>
        <v>0</v>
      </c>
      <c r="G33" s="80">
        <f>'[2]Sky West_AS'!$ID$52</f>
        <v>36</v>
      </c>
      <c r="H33" s="80">
        <f>'[2]Sky West_AA'!$ID$52</f>
        <v>25</v>
      </c>
      <c r="I33" s="80">
        <f>'[2]Sky West'!$ID$52</f>
        <v>0</v>
      </c>
      <c r="J33" s="80">
        <f>'[2]Sky West_UA'!$ID$52</f>
        <v>0</v>
      </c>
      <c r="K33" s="80">
        <f>'Other Regional'!G33</f>
        <v>9821.2000000000007</v>
      </c>
      <c r="L33" s="73">
        <f>SUM(B33:K33)</f>
        <v>16544.2</v>
      </c>
    </row>
    <row r="34" spans="1:12" x14ac:dyDescent="0.2">
      <c r="A34" s="39" t="s">
        <v>60</v>
      </c>
      <c r="B34" s="78">
        <f>[2]Pinnacle!$ID$53</f>
        <v>0</v>
      </c>
      <c r="C34" s="80">
        <f>'[2]American Eagle'!$ID$53</f>
        <v>0</v>
      </c>
      <c r="D34" s="72">
        <f>[2]MESA_UA!$ID$53</f>
        <v>0</v>
      </c>
      <c r="E34" s="80">
        <f>[2]Republic!$ID$53</f>
        <v>0</v>
      </c>
      <c r="F34" s="80">
        <f>[2]Republic_UA!$ID$53</f>
        <v>0</v>
      </c>
      <c r="G34" s="80">
        <f>'[2]Sky West_AS'!$ID$53</f>
        <v>4243</v>
      </c>
      <c r="H34" s="80">
        <f>'[2]Sky West_AA'!$ID$53</f>
        <v>0</v>
      </c>
      <c r="I34" s="80">
        <f>'[2]Sky West'!$ID$53</f>
        <v>0</v>
      </c>
      <c r="J34" s="80">
        <f>'[2]Sky West_UA'!$ID$53</f>
        <v>0</v>
      </c>
      <c r="K34" s="80">
        <f>'Other Regional'!G34</f>
        <v>2053.4</v>
      </c>
      <c r="L34" s="73">
        <f>SUM(B34:K34)</f>
        <v>6296.4</v>
      </c>
    </row>
    <row r="35" spans="1:12" ht="15" thickBot="1" x14ac:dyDescent="0.25">
      <c r="A35" s="48" t="s">
        <v>42</v>
      </c>
      <c r="B35" s="90">
        <f t="shared" ref="B35:K35" si="14">SUM(B33:B34)</f>
        <v>0</v>
      </c>
      <c r="C35" s="90">
        <f>SUM(C33:C34)</f>
        <v>5714</v>
      </c>
      <c r="D35" s="90">
        <f>SUM(D33:D34)</f>
        <v>0</v>
      </c>
      <c r="E35" s="90">
        <f>SUM(E33:E34)</f>
        <v>948</v>
      </c>
      <c r="F35" s="90">
        <f>SUM(F33:F34)</f>
        <v>0</v>
      </c>
      <c r="G35" s="90">
        <f t="shared" ref="G35" si="15">SUM(G33:G34)</f>
        <v>4279</v>
      </c>
      <c r="H35" s="90">
        <f>SUM(H33:H34)</f>
        <v>25</v>
      </c>
      <c r="I35" s="90">
        <f>SUM(I33:I34)</f>
        <v>0</v>
      </c>
      <c r="J35" s="90">
        <f>SUM(J33:J34)</f>
        <v>0</v>
      </c>
      <c r="K35" s="90">
        <f t="shared" si="14"/>
        <v>11874.6</v>
      </c>
      <c r="L35" s="91">
        <f>SUM(B35:K35)</f>
        <v>22840.6</v>
      </c>
    </row>
    <row r="36" spans="1:12" ht="13.5" thickTop="1" x14ac:dyDescent="0.2">
      <c r="A36" s="39"/>
      <c r="B36" s="78"/>
      <c r="C36" s="80"/>
      <c r="D36" s="72"/>
      <c r="E36" s="80"/>
      <c r="F36" s="80"/>
      <c r="G36" s="80"/>
      <c r="H36" s="80"/>
      <c r="I36" s="80"/>
      <c r="J36" s="80"/>
      <c r="K36" s="80"/>
      <c r="L36" s="73"/>
    </row>
    <row r="37" spans="1:12" x14ac:dyDescent="0.2">
      <c r="A37" s="39" t="s">
        <v>43</v>
      </c>
      <c r="B37" s="78"/>
      <c r="C37" s="80"/>
      <c r="D37" s="72"/>
      <c r="E37" s="80"/>
      <c r="F37" s="80"/>
      <c r="G37" s="80"/>
      <c r="H37" s="80"/>
      <c r="I37" s="80"/>
      <c r="J37" s="80"/>
      <c r="K37" s="80"/>
      <c r="L37" s="73"/>
    </row>
    <row r="38" spans="1:12" x14ac:dyDescent="0.2">
      <c r="A38" s="39" t="s">
        <v>38</v>
      </c>
      <c r="B38" s="78">
        <f>[2]Pinnacle!$ID$57</f>
        <v>0</v>
      </c>
      <c r="C38" s="80">
        <f>'[2]American Eagle'!$ID$57</f>
        <v>0</v>
      </c>
      <c r="D38" s="72">
        <f>[2]MESA_UA!$ID$57</f>
        <v>0</v>
      </c>
      <c r="E38" s="80">
        <f>[2]Republic!$ID$57</f>
        <v>0</v>
      </c>
      <c r="F38" s="80">
        <f>[2]Republic_UA!$ID$57</f>
        <v>0</v>
      </c>
      <c r="G38" s="80">
        <f>'[2]Sky West_AS'!$ID$57</f>
        <v>0</v>
      </c>
      <c r="H38" s="80">
        <f>'[2]Sky West_AA'!$ID$57</f>
        <v>0</v>
      </c>
      <c r="I38" s="80">
        <f>'[2]Sky West'!$ID$57</f>
        <v>0</v>
      </c>
      <c r="J38" s="80">
        <f>'[2]Sky West_UA'!$ID$57</f>
        <v>0</v>
      </c>
      <c r="K38" s="80">
        <f>'Other Regional'!G38</f>
        <v>0</v>
      </c>
      <c r="L38" s="73">
        <f>SUM(B38:K38)</f>
        <v>0</v>
      </c>
    </row>
    <row r="39" spans="1:12" x14ac:dyDescent="0.2">
      <c r="A39" s="39" t="s">
        <v>39</v>
      </c>
      <c r="B39" s="78">
        <f>[2]Pinnacle!$ID$58</f>
        <v>0</v>
      </c>
      <c r="C39" s="80">
        <f>'[2]American Eagle'!$ID$58</f>
        <v>0</v>
      </c>
      <c r="D39" s="72">
        <f>[2]MESA_UA!$ID$58</f>
        <v>0</v>
      </c>
      <c r="E39" s="80">
        <f>[2]Republic!$ID$58</f>
        <v>0</v>
      </c>
      <c r="F39" s="80">
        <f>[2]Republic_UA!$ID$58</f>
        <v>0</v>
      </c>
      <c r="G39" s="80">
        <f>'[2]Sky West_AS'!$ID$58</f>
        <v>0</v>
      </c>
      <c r="H39" s="80">
        <f>'[2]Sky West_AA'!$ID$58</f>
        <v>0</v>
      </c>
      <c r="I39" s="80">
        <f>'[2]Sky West'!$ID$58</f>
        <v>0</v>
      </c>
      <c r="J39" s="80">
        <f>'[2]Sky West_UA'!$ID$58</f>
        <v>0</v>
      </c>
      <c r="K39" s="80">
        <f>'Other Regional'!G39</f>
        <v>0</v>
      </c>
      <c r="L39" s="73">
        <f>SUM(B39:K39)</f>
        <v>0</v>
      </c>
    </row>
    <row r="40" spans="1:12" x14ac:dyDescent="0.2">
      <c r="A40" s="50" t="s">
        <v>44</v>
      </c>
      <c r="B40" s="103">
        <f t="shared" ref="B40:K40" si="16">SUM(B38:B39)</f>
        <v>0</v>
      </c>
      <c r="C40" s="98">
        <f>SUM(C38:C39)</f>
        <v>0</v>
      </c>
      <c r="D40" s="98">
        <f>SUM(D38:D39)</f>
        <v>0</v>
      </c>
      <c r="E40" s="98">
        <f>SUM(E38:E39)</f>
        <v>0</v>
      </c>
      <c r="F40" s="98">
        <f>SUM(F38:F39)</f>
        <v>0</v>
      </c>
      <c r="G40" s="98">
        <f t="shared" ref="G40" si="17">SUM(G38:G39)</f>
        <v>0</v>
      </c>
      <c r="H40" s="98">
        <f>SUM(H38:H39)</f>
        <v>0</v>
      </c>
      <c r="I40" s="98">
        <f>SUM(I38:I39)</f>
        <v>0</v>
      </c>
      <c r="J40" s="98">
        <f>SUM(J38:J39)</f>
        <v>0</v>
      </c>
      <c r="K40" s="98">
        <f t="shared" si="16"/>
        <v>0</v>
      </c>
      <c r="L40" s="99">
        <f>SUM(B40:K40)</f>
        <v>0</v>
      </c>
    </row>
    <row r="41" spans="1:12" x14ac:dyDescent="0.2">
      <c r="A41" s="39"/>
      <c r="B41" s="78"/>
      <c r="C41" s="80"/>
      <c r="D41" s="72"/>
      <c r="E41" s="80"/>
      <c r="F41" s="80"/>
      <c r="G41" s="80"/>
      <c r="H41" s="80"/>
      <c r="I41" s="80"/>
      <c r="J41" s="80"/>
      <c r="K41" s="80"/>
      <c r="L41" s="73"/>
    </row>
    <row r="42" spans="1:12" x14ac:dyDescent="0.2">
      <c r="A42" s="39" t="s">
        <v>45</v>
      </c>
      <c r="B42" s="78"/>
      <c r="C42" s="80"/>
      <c r="D42" s="72"/>
      <c r="E42" s="80"/>
      <c r="F42" s="80"/>
      <c r="G42" s="80"/>
      <c r="H42" s="80"/>
      <c r="I42" s="80"/>
      <c r="J42" s="80"/>
      <c r="K42" s="80"/>
      <c r="L42" s="73"/>
    </row>
    <row r="43" spans="1:12" x14ac:dyDescent="0.2">
      <c r="A43" s="39" t="s">
        <v>46</v>
      </c>
      <c r="B43" s="78">
        <f t="shared" ref="B43:B44" si="18">B28+B33+B38</f>
        <v>0</v>
      </c>
      <c r="C43" s="80">
        <f>C28+C33+C38</f>
        <v>25627</v>
      </c>
      <c r="D43" s="80">
        <f t="shared" ref="D43:D44" si="19">D28+D33+D38</f>
        <v>0</v>
      </c>
      <c r="E43" s="80">
        <f>E28+E33+E38</f>
        <v>10523</v>
      </c>
      <c r="F43" s="80">
        <f>F28+F33+F38</f>
        <v>0</v>
      </c>
      <c r="G43" s="80">
        <f t="shared" ref="G43" si="20">G28+G33+G38</f>
        <v>681</v>
      </c>
      <c r="H43" s="80">
        <f t="shared" ref="H43:J44" si="21">H28+H33+H38</f>
        <v>2738</v>
      </c>
      <c r="I43" s="80">
        <f t="shared" si="21"/>
        <v>0</v>
      </c>
      <c r="J43" s="80">
        <f t="shared" si="21"/>
        <v>0</v>
      </c>
      <c r="K43" s="80">
        <f>K38+K33+K28</f>
        <v>807181.6</v>
      </c>
      <c r="L43" s="73">
        <f>SUM(B43:K43)</f>
        <v>846750.6</v>
      </c>
    </row>
    <row r="44" spans="1:12" x14ac:dyDescent="0.2">
      <c r="A44" s="39" t="s">
        <v>39</v>
      </c>
      <c r="B44" s="78">
        <f t="shared" si="18"/>
        <v>0</v>
      </c>
      <c r="C44" s="80">
        <f>C29+C34+C39</f>
        <v>0</v>
      </c>
      <c r="D44" s="80">
        <f t="shared" si="19"/>
        <v>0</v>
      </c>
      <c r="E44" s="80">
        <f>E29+E34+E39</f>
        <v>0</v>
      </c>
      <c r="F44" s="80">
        <f>F29+F34+F39</f>
        <v>0</v>
      </c>
      <c r="G44" s="80">
        <f t="shared" ref="G44" si="22">G29+G34+G39</f>
        <v>4243</v>
      </c>
      <c r="H44" s="80">
        <f t="shared" si="21"/>
        <v>0</v>
      </c>
      <c r="I44" s="80">
        <f t="shared" si="21"/>
        <v>0</v>
      </c>
      <c r="J44" s="80">
        <f t="shared" si="21"/>
        <v>0</v>
      </c>
      <c r="K44" s="80">
        <f>K39+K34+K29</f>
        <v>2053.4</v>
      </c>
      <c r="L44" s="73">
        <f>SUM(B44:K44)</f>
        <v>6296.4</v>
      </c>
    </row>
    <row r="45" spans="1:12" ht="15" thickBot="1" x14ac:dyDescent="0.25">
      <c r="A45" s="49" t="s">
        <v>47</v>
      </c>
      <c r="B45" s="93">
        <f t="shared" ref="B45" si="23">SUM(B43:B44)</f>
        <v>0</v>
      </c>
      <c r="C45" s="93">
        <f>SUM(C43:C44)</f>
        <v>25627</v>
      </c>
      <c r="D45" s="93">
        <f>SUM(D43:D44)</f>
        <v>0</v>
      </c>
      <c r="E45" s="93">
        <f>SUM(E43:E44)</f>
        <v>10523</v>
      </c>
      <c r="F45" s="93">
        <f>SUM(F43:F44)</f>
        <v>0</v>
      </c>
      <c r="G45" s="93">
        <f t="shared" ref="G45" si="24">SUM(G43:G44)</f>
        <v>4924</v>
      </c>
      <c r="H45" s="93">
        <f>SUM(H43:H44)</f>
        <v>2738</v>
      </c>
      <c r="I45" s="93">
        <f>SUM(I43:I44)</f>
        <v>0</v>
      </c>
      <c r="J45" s="93">
        <f>SUM(J43:J44)</f>
        <v>0</v>
      </c>
      <c r="K45" s="93">
        <f>SUM(K40,K35,K30)</f>
        <v>809235</v>
      </c>
      <c r="L45" s="94">
        <f>SUM(B45:K45)</f>
        <v>853047</v>
      </c>
    </row>
    <row r="48" spans="1:12" x14ac:dyDescent="0.2">
      <c r="A48" t="s">
        <v>101</v>
      </c>
      <c r="B48" s="251">
        <f>[2]Pinnacle!$ID$70+[2]Pinnacle!$ID$73</f>
        <v>160835</v>
      </c>
      <c r="F48" s="12"/>
      <c r="G48" s="12"/>
      <c r="H48" s="12"/>
      <c r="I48" s="252">
        <f>'[2]Sky West'!$ID$70+'[2]Sky West'!$ID$73</f>
        <v>680355</v>
      </c>
      <c r="L48" s="262">
        <f>SUM(B48:K48)</f>
        <v>841190</v>
      </c>
    </row>
    <row r="49" spans="1:12" x14ac:dyDescent="0.2">
      <c r="A49" t="s">
        <v>102</v>
      </c>
      <c r="B49" s="250">
        <f>+[2]Pinnacle!$ID$71+[2]Pinnacle!$ID$74</f>
        <v>287723</v>
      </c>
      <c r="F49" s="12"/>
      <c r="G49" s="12"/>
      <c r="H49" s="12"/>
      <c r="I49" s="252">
        <f>+'[2]Sky West'!$ID$71+'[2]Sky West'!$ID$74</f>
        <v>1130384</v>
      </c>
      <c r="L49" s="262">
        <f>SUM(B49:K49)</f>
        <v>1418107</v>
      </c>
    </row>
    <row r="50" spans="1:12" ht="13.5" thickBot="1" x14ac:dyDescent="0.25">
      <c r="A50" t="s">
        <v>100</v>
      </c>
      <c r="B50" s="254">
        <f>SUM(B48:B49)</f>
        <v>448558</v>
      </c>
      <c r="C50" s="5"/>
      <c r="D50" s="5"/>
      <c r="F50" s="256"/>
      <c r="G50" s="256"/>
      <c r="H50" s="256"/>
      <c r="I50" s="255">
        <f>SUM(I48:I49)</f>
        <v>1810739</v>
      </c>
      <c r="J50" s="5"/>
      <c r="L50" s="262">
        <f>SUM(B50:K50)</f>
        <v>2259297</v>
      </c>
    </row>
    <row r="51" spans="1:12" ht="13.5" thickTop="1" x14ac:dyDescent="0.2"/>
    <row r="52" spans="1:12" x14ac:dyDescent="0.2">
      <c r="B52" s="2"/>
      <c r="F52" s="80"/>
      <c r="G52" s="80"/>
      <c r="H52" s="80"/>
      <c r="I52" s="2"/>
      <c r="L52" s="80"/>
    </row>
  </sheetData>
  <phoneticPr fontId="6" type="noConversion"/>
  <printOptions horizontalCentered="1"/>
  <pageMargins left="0.25" right="0.25" top="0.5" bottom="0.25" header="0" footer="0"/>
  <pageSetup scale="82" orientation="landscape" r:id="rId1"/>
  <headerFooter alignWithMargins="0">
    <oddHeader>&amp;C&amp;"Arial,Bold"2022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zoomScaleNormal="100" workbookViewId="0">
      <selection activeCell="D1" sqref="D1"/>
    </sheetView>
  </sheetViews>
  <sheetFormatPr defaultRowHeight="12.75" x14ac:dyDescent="0.2"/>
  <cols>
    <col min="1" max="1" width="25.28515625" bestFit="1" customWidth="1"/>
    <col min="2" max="2" width="11.42578125" customWidth="1"/>
    <col min="3" max="4" width="11.140625" customWidth="1"/>
    <col min="5" max="5" width="11.42578125" customWidth="1"/>
    <col min="6" max="6" width="11.28515625" customWidth="1"/>
    <col min="7" max="7" width="12.140625" bestFit="1" customWidth="1"/>
  </cols>
  <sheetData>
    <row r="1" spans="1:10" ht="39" thickBot="1" x14ac:dyDescent="0.25">
      <c r="A1" s="259" t="s">
        <v>219</v>
      </c>
      <c r="B1" s="490" t="s">
        <v>221</v>
      </c>
      <c r="C1" s="490" t="s">
        <v>170</v>
      </c>
      <c r="D1" s="490" t="s">
        <v>215</v>
      </c>
      <c r="E1" s="490" t="s">
        <v>214</v>
      </c>
      <c r="F1" s="490" t="s">
        <v>152</v>
      </c>
      <c r="G1" s="329" t="s">
        <v>124</v>
      </c>
    </row>
    <row r="2" spans="1:10" ht="15" x14ac:dyDescent="0.25">
      <c r="A2" s="165" t="s">
        <v>3</v>
      </c>
      <c r="B2" s="182"/>
      <c r="C2" s="182"/>
      <c r="D2" s="182"/>
      <c r="E2" s="319"/>
      <c r="F2" s="182"/>
      <c r="G2" s="320"/>
    </row>
    <row r="3" spans="1:10" x14ac:dyDescent="0.2">
      <c r="A3" s="39" t="s">
        <v>31</v>
      </c>
      <c r="B3" s="88"/>
      <c r="C3" s="89"/>
      <c r="D3" s="89"/>
      <c r="E3" s="72"/>
      <c r="F3" s="80"/>
      <c r="G3" s="73"/>
      <c r="J3" s="5"/>
    </row>
    <row r="4" spans="1:10" x14ac:dyDescent="0.2">
      <c r="A4" s="39" t="s">
        <v>32</v>
      </c>
      <c r="B4" s="72">
        <f>'[2]Air Wisconsin'!$ID$32+'[2]Air Wisconsin'!$ID$22</f>
        <v>92</v>
      </c>
      <c r="C4" s="72">
        <f>[2]Horizon_AS!$ID$32+[2]Horizon_AS!$ID$22</f>
        <v>1298</v>
      </c>
      <c r="D4" s="72">
        <f>[2]PSA!$ID$32+[2]PSA!$ID$22</f>
        <v>42672</v>
      </c>
      <c r="E4" s="72">
        <f>[2]Jazz_AC!$ID$32+[2]Jazz_AC!$ID$22</f>
        <v>49542</v>
      </c>
      <c r="F4" s="72">
        <f>'[2]Go Jet_UA'!$ID$32+'[2]Go Jet_UA'!$ID$22</f>
        <v>11</v>
      </c>
      <c r="G4" s="73">
        <f>SUM(B4:F4)</f>
        <v>93615</v>
      </c>
      <c r="J4" s="5"/>
    </row>
    <row r="5" spans="1:10" s="5" customFormat="1" x14ac:dyDescent="0.2">
      <c r="A5" s="39" t="s">
        <v>33</v>
      </c>
      <c r="B5" s="72">
        <f>'[2]Air Wisconsin'!$ID$33+'[2]Air Wisconsin'!$ID$23</f>
        <v>0</v>
      </c>
      <c r="C5" s="72">
        <f>[2]Horizon_AS!$ID$33+[2]Horizon_AS!$ID$23</f>
        <v>1306</v>
      </c>
      <c r="D5" s="72">
        <f>[2]PSA!$ID$33+[2]PSA!$ID$23</f>
        <v>43378</v>
      </c>
      <c r="E5" s="72">
        <f>[2]Jazz_AC!$ID$33+[2]Jazz_AC!$ID$23</f>
        <v>51577</v>
      </c>
      <c r="F5" s="72">
        <f>'[2]Go Jet_UA'!$ID$33+'[2]Go Jet_UA'!$ID$23</f>
        <v>26</v>
      </c>
      <c r="G5" s="77">
        <f>SUM(B5:F5)</f>
        <v>96287</v>
      </c>
    </row>
    <row r="6" spans="1:10" ht="15" thickBot="1" x14ac:dyDescent="0.25">
      <c r="A6" s="48" t="s">
        <v>7</v>
      </c>
      <c r="B6" s="90">
        <f t="shared" ref="B6:F6" si="0">SUM(B4:B5)</f>
        <v>92</v>
      </c>
      <c r="C6" s="90">
        <f t="shared" ref="C6:D6" si="1">SUM(C4:C5)</f>
        <v>2604</v>
      </c>
      <c r="D6" s="90">
        <f t="shared" si="1"/>
        <v>86050</v>
      </c>
      <c r="E6" s="90">
        <f t="shared" ref="E6" si="2">SUM(E4:E5)</f>
        <v>101119</v>
      </c>
      <c r="F6" s="90">
        <f t="shared" si="0"/>
        <v>37</v>
      </c>
      <c r="G6" s="91">
        <f>SUM(B6:F6)</f>
        <v>189902</v>
      </c>
    </row>
    <row r="7" spans="1:10" ht="13.5" thickTop="1" x14ac:dyDescent="0.2">
      <c r="A7" s="39"/>
      <c r="B7" s="72"/>
      <c r="C7" s="72"/>
      <c r="D7" s="72"/>
      <c r="E7" s="72"/>
      <c r="F7" s="72"/>
      <c r="G7" s="92"/>
    </row>
    <row r="8" spans="1:10" s="5" customFormat="1" x14ac:dyDescent="0.2">
      <c r="A8" s="39" t="s">
        <v>34</v>
      </c>
      <c r="B8" s="72"/>
      <c r="C8" s="72"/>
      <c r="D8" s="72"/>
      <c r="E8" s="72"/>
      <c r="F8" s="72"/>
      <c r="G8" s="73"/>
    </row>
    <row r="9" spans="1:10" x14ac:dyDescent="0.2">
      <c r="A9" s="39" t="s">
        <v>32</v>
      </c>
      <c r="B9" s="72">
        <f>'[2]Air Wisconsin'!$ID$37+'[2]Air Wisconsin'!$ID$27</f>
        <v>0</v>
      </c>
      <c r="C9" s="72">
        <f>[2]Horizon_AS!$ID$37+[2]Horizon_AS!$ID$27</f>
        <v>24</v>
      </c>
      <c r="D9" s="72">
        <f>[2]PSA!$ID$37+[2]PSA!$ID$27</f>
        <v>1092</v>
      </c>
      <c r="E9" s="72">
        <f>[2]Jazz_AC!$ID$37+[2]Jazz_AC!$ID$27</f>
        <v>535</v>
      </c>
      <c r="F9" s="72">
        <f>'[2]Go Jet_UA'!$ID$37+'[2]Go Jet_UA'!$ID$27</f>
        <v>0</v>
      </c>
      <c r="G9" s="73">
        <f>SUM(B9:F9)</f>
        <v>1651</v>
      </c>
    </row>
    <row r="10" spans="1:10" x14ac:dyDescent="0.2">
      <c r="A10" s="39" t="s">
        <v>35</v>
      </c>
      <c r="B10" s="72">
        <f>+'[2]Air Wisconsin'!$ID$38+'[2]Air Wisconsin'!$ID$28</f>
        <v>0</v>
      </c>
      <c r="C10" s="72">
        <f>+[2]Horizon_AS!$ID$38+[2]Horizon_AS!$ID$28</f>
        <v>27</v>
      </c>
      <c r="D10" s="72">
        <f>+[2]PSA!$ID$38+[2]PSA!$ID$28</f>
        <v>1194</v>
      </c>
      <c r="E10" s="72">
        <f>+[2]Jazz_AC!$ID$38+[2]Jazz_AC!$ID$28</f>
        <v>525</v>
      </c>
      <c r="F10" s="72">
        <f>+'[2]Go Jet_UA'!$ID$38+'[2]Go Jet_UA'!$ID$28</f>
        <v>3</v>
      </c>
      <c r="G10" s="77">
        <f>SUM(B10:F10)</f>
        <v>1749</v>
      </c>
    </row>
    <row r="11" spans="1:10" ht="15" thickBot="1" x14ac:dyDescent="0.25">
      <c r="A11" s="49" t="s">
        <v>36</v>
      </c>
      <c r="B11" s="93">
        <f t="shared" ref="B11:F11" si="3">SUM(B9:B10)</f>
        <v>0</v>
      </c>
      <c r="C11" s="93">
        <f t="shared" ref="C11:D11" si="4">SUM(C9:C10)</f>
        <v>51</v>
      </c>
      <c r="D11" s="93">
        <f t="shared" si="4"/>
        <v>2286</v>
      </c>
      <c r="E11" s="93">
        <f t="shared" ref="E11" si="5">SUM(E9:E10)</f>
        <v>1060</v>
      </c>
      <c r="F11" s="93">
        <f t="shared" si="3"/>
        <v>3</v>
      </c>
      <c r="G11" s="94">
        <f>SUM(B11:F11)</f>
        <v>3400</v>
      </c>
    </row>
    <row r="12" spans="1:10" ht="14.25" x14ac:dyDescent="0.2">
      <c r="A12" s="247"/>
      <c r="B12" s="248"/>
      <c r="C12" s="248"/>
      <c r="D12" s="248"/>
      <c r="E12" s="248"/>
      <c r="F12" s="248"/>
      <c r="G12" s="248"/>
    </row>
    <row r="13" spans="1:10" ht="13.5" thickBot="1" x14ac:dyDescent="0.25"/>
    <row r="14" spans="1:10" ht="15.75" thickTop="1" x14ac:dyDescent="0.25">
      <c r="A14" s="38" t="s">
        <v>9</v>
      </c>
      <c r="B14" s="68"/>
      <c r="C14" s="67"/>
      <c r="D14" s="67"/>
      <c r="E14" s="68"/>
      <c r="F14" s="68"/>
      <c r="G14" s="69"/>
    </row>
    <row r="15" spans="1:10" x14ac:dyDescent="0.2">
      <c r="A15" s="39" t="s">
        <v>53</v>
      </c>
      <c r="B15" s="71">
        <f>+'[2]Air Wisconsin'!$ID$15+'[2]Air Wisconsin'!$ID$4</f>
        <v>0</v>
      </c>
      <c r="C15" s="70">
        <f>+[2]Horizon_AS!$ID$15+[2]Horizon_AS!$ID$4</f>
        <v>19</v>
      </c>
      <c r="D15" s="70">
        <f>+[2]PSA!$ID$15+[2]PSA!$ID$4</f>
        <v>694</v>
      </c>
      <c r="E15" s="71">
        <f>+[2]Jazz_AC!$ID$15+[2]Jazz_AC!$ID$4</f>
        <v>933</v>
      </c>
      <c r="F15" s="71">
        <f>+'[2]Go Jet_UA'!$ID$15+'[2]Go Jet_UA'!$ID$4</f>
        <v>1</v>
      </c>
      <c r="G15" s="73">
        <f>SUM(B15:F15)</f>
        <v>1647</v>
      </c>
    </row>
    <row r="16" spans="1:10" x14ac:dyDescent="0.2">
      <c r="A16" s="39" t="s">
        <v>54</v>
      </c>
      <c r="B16" s="75">
        <f>+'[2]Air Wisconsin'!$ID$5+'[2]Air Wisconsin'!$ID$16</f>
        <v>0</v>
      </c>
      <c r="C16" s="74">
        <f>+[2]Horizon_AS!$ID$5+[2]Horizon_AS!$ID$16</f>
        <v>19</v>
      </c>
      <c r="D16" s="74">
        <f>+[2]PSA!$ID$5+[2]PSA!$ID$16</f>
        <v>694</v>
      </c>
      <c r="E16" s="75">
        <f>+[2]Jazz_AC!$ID$5+[2]Jazz_AC!$ID$16</f>
        <v>947</v>
      </c>
      <c r="F16" s="75">
        <f>+'[2]Go Jet_UA'!$ID$5+'[2]Go Jet_UA'!$ID$16</f>
        <v>1</v>
      </c>
      <c r="G16" s="77">
        <f>SUM(B16:F16)</f>
        <v>1661</v>
      </c>
    </row>
    <row r="17" spans="1:7" x14ac:dyDescent="0.2">
      <c r="A17" s="43" t="s">
        <v>55</v>
      </c>
      <c r="B17" s="78">
        <f t="shared" ref="B17:F17" si="6">SUM(B15:B16)</f>
        <v>0</v>
      </c>
      <c r="C17" s="78">
        <f t="shared" ref="C17:D17" si="7">SUM(C15:C16)</f>
        <v>38</v>
      </c>
      <c r="D17" s="78">
        <f t="shared" si="7"/>
        <v>1388</v>
      </c>
      <c r="E17" s="78">
        <f t="shared" ref="E17" si="8">SUM(E15:E16)</f>
        <v>1880</v>
      </c>
      <c r="F17" s="78">
        <f t="shared" si="6"/>
        <v>2</v>
      </c>
      <c r="G17" s="79">
        <f>SUM(B17:F17)</f>
        <v>3308</v>
      </c>
    </row>
    <row r="18" spans="1:7" x14ac:dyDescent="0.2">
      <c r="A18" s="43"/>
      <c r="B18" s="78"/>
      <c r="C18" s="78"/>
      <c r="D18" s="78"/>
      <c r="E18" s="78"/>
      <c r="F18" s="78"/>
      <c r="G18" s="79"/>
    </row>
    <row r="19" spans="1:7" x14ac:dyDescent="0.2">
      <c r="A19" s="39" t="s">
        <v>56</v>
      </c>
      <c r="B19" s="72">
        <f>'[2]Air Wisconsin'!$ID$8</f>
        <v>4</v>
      </c>
      <c r="C19" s="80">
        <f>[2]Horizon_AS!$ID$8</f>
        <v>0</v>
      </c>
      <c r="D19" s="80">
        <f>[2]PSA!$ID$8</f>
        <v>0</v>
      </c>
      <c r="E19" s="72">
        <f>[2]Jazz_AC!$ID$8</f>
        <v>0</v>
      </c>
      <c r="F19" s="72">
        <f>'[2]Go Jet_UA'!$ID$8</f>
        <v>0</v>
      </c>
      <c r="G19" s="73">
        <f>SUM(B19:F19)</f>
        <v>4</v>
      </c>
    </row>
    <row r="20" spans="1:7" x14ac:dyDescent="0.2">
      <c r="A20" s="39" t="s">
        <v>57</v>
      </c>
      <c r="B20" s="76">
        <f>'[2]Air Wisconsin'!$ID$9</f>
        <v>4</v>
      </c>
      <c r="C20" s="81">
        <f>[2]Horizon_AS!$ID$9</f>
        <v>0</v>
      </c>
      <c r="D20" s="81">
        <f>[2]PSA!$ID$9</f>
        <v>0</v>
      </c>
      <c r="E20" s="76">
        <f>[2]Jazz_AC!$ID$9</f>
        <v>0</v>
      </c>
      <c r="F20" s="76">
        <f>'[2]Go Jet_UA'!$ID$9</f>
        <v>0</v>
      </c>
      <c r="G20" s="77">
        <f>SUM(B20:F20)</f>
        <v>4</v>
      </c>
    </row>
    <row r="21" spans="1:7" x14ac:dyDescent="0.2">
      <c r="A21" s="43" t="s">
        <v>58</v>
      </c>
      <c r="B21" s="78">
        <f t="shared" ref="B21:F21" si="9">SUM(B19:B20)</f>
        <v>8</v>
      </c>
      <c r="C21" s="78">
        <f t="shared" ref="C21:D21" si="10">SUM(C19:C20)</f>
        <v>0</v>
      </c>
      <c r="D21" s="78">
        <f t="shared" si="10"/>
        <v>0</v>
      </c>
      <c r="E21" s="78">
        <f t="shared" ref="E21" si="11">SUM(E19:E20)</f>
        <v>0</v>
      </c>
      <c r="F21" s="78">
        <f t="shared" si="9"/>
        <v>0</v>
      </c>
      <c r="G21" s="79">
        <f>SUM(B21:F21)</f>
        <v>8</v>
      </c>
    </row>
    <row r="22" spans="1:7" x14ac:dyDescent="0.2">
      <c r="A22" s="43"/>
      <c r="B22" s="78"/>
      <c r="C22" s="78"/>
      <c r="D22" s="78"/>
      <c r="E22" s="78"/>
      <c r="F22" s="78"/>
      <c r="G22" s="79"/>
    </row>
    <row r="23" spans="1:7" ht="15.75" thickBot="1" x14ac:dyDescent="0.3">
      <c r="A23" s="47" t="s">
        <v>30</v>
      </c>
      <c r="B23" s="82">
        <f t="shared" ref="B23:G23" si="12">B17+B21</f>
        <v>8</v>
      </c>
      <c r="C23" s="82">
        <f t="shared" ref="C23:D23" si="13">C17+C21</f>
        <v>38</v>
      </c>
      <c r="D23" s="82">
        <f t="shared" si="13"/>
        <v>1388</v>
      </c>
      <c r="E23" s="82">
        <f t="shared" ref="E23" si="14">E17+E21</f>
        <v>1880</v>
      </c>
      <c r="F23" s="82">
        <f t="shared" si="12"/>
        <v>2</v>
      </c>
      <c r="G23" s="83">
        <f t="shared" si="12"/>
        <v>3316</v>
      </c>
    </row>
    <row r="24" spans="1:7" ht="15" x14ac:dyDescent="0.25">
      <c r="A24" s="249"/>
      <c r="B24" s="84"/>
      <c r="C24" s="84"/>
      <c r="D24" s="84"/>
      <c r="E24" s="84"/>
      <c r="F24" s="84"/>
      <c r="G24" s="84"/>
    </row>
    <row r="25" spans="1:7" ht="13.5" thickBot="1" x14ac:dyDescent="0.25"/>
    <row r="26" spans="1:7" ht="15.75" thickTop="1" x14ac:dyDescent="0.25">
      <c r="A26" s="42" t="s">
        <v>95</v>
      </c>
      <c r="B26" s="96"/>
      <c r="C26" s="95"/>
      <c r="D26" s="95"/>
      <c r="E26" s="96"/>
      <c r="F26" s="96"/>
      <c r="G26" s="97"/>
    </row>
    <row r="27" spans="1:7" x14ac:dyDescent="0.2">
      <c r="A27" s="39" t="s">
        <v>37</v>
      </c>
      <c r="B27" s="72"/>
      <c r="C27" s="80"/>
      <c r="D27" s="80"/>
      <c r="E27" s="72"/>
      <c r="F27" s="72"/>
      <c r="G27" s="73"/>
    </row>
    <row r="28" spans="1:7" x14ac:dyDescent="0.2">
      <c r="A28" s="39" t="s">
        <v>38</v>
      </c>
      <c r="B28" s="72">
        <f>'[2]Air Wisconsin'!$ID$47</f>
        <v>0</v>
      </c>
      <c r="C28" s="80">
        <f>[2]Horizon_AS!$ID$47</f>
        <v>666</v>
      </c>
      <c r="D28" s="80">
        <f>[2]PSA!$ID$47</f>
        <v>1267</v>
      </c>
      <c r="E28" s="72">
        <f>[2]Jazz_AC!$ID$47</f>
        <v>795427.4</v>
      </c>
      <c r="F28" s="72">
        <f>'[2]Go Jet_UA'!$ID$47</f>
        <v>0</v>
      </c>
      <c r="G28" s="73">
        <f>SUM(B28:F28)</f>
        <v>797360.4</v>
      </c>
    </row>
    <row r="29" spans="1:7" x14ac:dyDescent="0.2">
      <c r="A29" s="39" t="s">
        <v>39</v>
      </c>
      <c r="B29" s="72">
        <f>'[2]Air Wisconsin'!$ID$48</f>
        <v>0</v>
      </c>
      <c r="C29" s="80">
        <f>[2]Horizon_AS!$ID$48</f>
        <v>0</v>
      </c>
      <c r="D29" s="80">
        <f>[2]PSA!$ID$48</f>
        <v>0</v>
      </c>
      <c r="E29" s="72">
        <f>[2]Jazz_AC!$ID$48</f>
        <v>0</v>
      </c>
      <c r="F29" s="72">
        <f>'[2]Go Jet_UA'!$ID$48</f>
        <v>0</v>
      </c>
      <c r="G29" s="73">
        <f>SUM(B29:F29)</f>
        <v>0</v>
      </c>
    </row>
    <row r="30" spans="1:7" ht="15" thickBot="1" x14ac:dyDescent="0.25">
      <c r="A30" s="48" t="s">
        <v>40</v>
      </c>
      <c r="B30" s="90">
        <f t="shared" ref="B30:F30" si="15">SUM(B28:B29)</f>
        <v>0</v>
      </c>
      <c r="C30" s="90">
        <f t="shared" ref="C30:D30" si="16">SUM(C28:C29)</f>
        <v>666</v>
      </c>
      <c r="D30" s="90">
        <f t="shared" si="16"/>
        <v>1267</v>
      </c>
      <c r="E30" s="90">
        <f t="shared" ref="E30" si="17">SUM(E28:E29)</f>
        <v>795427.4</v>
      </c>
      <c r="F30" s="90">
        <f t="shared" si="15"/>
        <v>0</v>
      </c>
      <c r="G30" s="91">
        <f>SUM(B30:F30)</f>
        <v>797360.4</v>
      </c>
    </row>
    <row r="31" spans="1:7" ht="6" customHeight="1" thickTop="1" x14ac:dyDescent="0.2">
      <c r="A31" s="39"/>
      <c r="B31" s="80"/>
      <c r="C31" s="80"/>
      <c r="D31" s="80"/>
      <c r="E31" s="80"/>
      <c r="F31" s="80"/>
      <c r="G31" s="73"/>
    </row>
    <row r="32" spans="1:7" x14ac:dyDescent="0.2">
      <c r="A32" s="39" t="s">
        <v>41</v>
      </c>
      <c r="B32" s="80"/>
      <c r="C32" s="80"/>
      <c r="D32" s="80"/>
      <c r="E32" s="80"/>
      <c r="F32" s="80"/>
      <c r="G32" s="73"/>
    </row>
    <row r="33" spans="1:7" x14ac:dyDescent="0.2">
      <c r="A33" s="39" t="s">
        <v>59</v>
      </c>
      <c r="B33" s="80">
        <f>'[2]Air Wisconsin'!$ID$52</f>
        <v>0</v>
      </c>
      <c r="C33" s="80">
        <f>[2]Horizon_AS!$ID$52</f>
        <v>520</v>
      </c>
      <c r="D33" s="80">
        <f>[2]PSA!$ID$52</f>
        <v>563</v>
      </c>
      <c r="E33" s="80">
        <f>[2]Jazz_AC!$ID$52</f>
        <v>8738.2000000000007</v>
      </c>
      <c r="F33" s="80">
        <f>'[2]Go Jet_UA'!$ID$52</f>
        <v>0</v>
      </c>
      <c r="G33" s="73">
        <f>SUM(B33:F33)</f>
        <v>9821.2000000000007</v>
      </c>
    </row>
    <row r="34" spans="1:7" x14ac:dyDescent="0.2">
      <c r="A34" s="39" t="s">
        <v>60</v>
      </c>
      <c r="B34" s="80">
        <f>'[2]Air Wisconsin'!$ID$53</f>
        <v>0</v>
      </c>
      <c r="C34" s="80">
        <f>[2]Horizon_AS!$ID$53</f>
        <v>1489</v>
      </c>
      <c r="D34" s="80">
        <f>[2]PSA!$ID$53</f>
        <v>0</v>
      </c>
      <c r="E34" s="80">
        <f>[2]Jazz_AC!$ID$53</f>
        <v>564.4</v>
      </c>
      <c r="F34" s="80">
        <f>'[2]Go Jet_UA'!$ID$53</f>
        <v>0</v>
      </c>
      <c r="G34" s="73">
        <f>SUM(B34:F34)</f>
        <v>2053.4</v>
      </c>
    </row>
    <row r="35" spans="1:7" ht="15" thickBot="1" x14ac:dyDescent="0.25">
      <c r="A35" s="48" t="s">
        <v>42</v>
      </c>
      <c r="B35" s="90">
        <f t="shared" ref="B35:F35" si="18">SUM(B33:B34)</f>
        <v>0</v>
      </c>
      <c r="C35" s="90">
        <f t="shared" ref="C35:D35" si="19">SUM(C33:C34)</f>
        <v>2009</v>
      </c>
      <c r="D35" s="90">
        <f t="shared" si="19"/>
        <v>563</v>
      </c>
      <c r="E35" s="90">
        <f t="shared" ref="E35" si="20">SUM(E33:E34)</f>
        <v>9302.6</v>
      </c>
      <c r="F35" s="90">
        <f t="shared" si="18"/>
        <v>0</v>
      </c>
      <c r="G35" s="91">
        <f>SUM(B35:F35)</f>
        <v>11874.6</v>
      </c>
    </row>
    <row r="36" spans="1:7" ht="7.5" customHeight="1" thickTop="1" x14ac:dyDescent="0.2">
      <c r="A36" s="39"/>
      <c r="B36" s="80"/>
      <c r="C36" s="80"/>
      <c r="D36" s="80"/>
      <c r="E36" s="80"/>
      <c r="F36" s="80"/>
      <c r="G36" s="73"/>
    </row>
    <row r="37" spans="1:7" x14ac:dyDescent="0.2">
      <c r="A37" s="39" t="s">
        <v>43</v>
      </c>
      <c r="B37" s="80"/>
      <c r="C37" s="80"/>
      <c r="D37" s="80"/>
      <c r="E37" s="80"/>
      <c r="F37" s="80"/>
      <c r="G37" s="73"/>
    </row>
    <row r="38" spans="1:7" x14ac:dyDescent="0.2">
      <c r="A38" s="39" t="s">
        <v>38</v>
      </c>
      <c r="B38" s="80">
        <f>'[2]Air Wisconsin'!$ID$57</f>
        <v>0</v>
      </c>
      <c r="C38" s="80">
        <f>[2]Horizon_AS!$ID$57</f>
        <v>0</v>
      </c>
      <c r="D38" s="80">
        <f>[2]PSA!$ID$57</f>
        <v>0</v>
      </c>
      <c r="E38" s="80">
        <f>[2]Jazz_AC!$ID$57</f>
        <v>0</v>
      </c>
      <c r="F38" s="80">
        <f>'[2]Go Jet_UA'!$ID$57</f>
        <v>0</v>
      </c>
      <c r="G38" s="73">
        <f>SUM(B38:F38)</f>
        <v>0</v>
      </c>
    </row>
    <row r="39" spans="1:7" x14ac:dyDescent="0.2">
      <c r="A39" s="39" t="s">
        <v>39</v>
      </c>
      <c r="B39" s="80">
        <f>'[2]Air Wisconsin'!$ID$58</f>
        <v>0</v>
      </c>
      <c r="C39" s="80">
        <f>[2]Horizon_AS!$ID$58</f>
        <v>0</v>
      </c>
      <c r="D39" s="80">
        <f>[2]PSA!$ID$58</f>
        <v>0</v>
      </c>
      <c r="E39" s="80">
        <f>[2]Jazz_AC!$ID$58</f>
        <v>0</v>
      </c>
      <c r="F39" s="80">
        <f>'[2]Go Jet_UA'!$ID$58</f>
        <v>0</v>
      </c>
      <c r="G39" s="73">
        <f>SUM(B39:F39)</f>
        <v>0</v>
      </c>
    </row>
    <row r="40" spans="1:7" x14ac:dyDescent="0.2">
      <c r="A40" s="50" t="s">
        <v>44</v>
      </c>
      <c r="B40" s="98">
        <f t="shared" ref="B40:F40" si="21">SUM(B38:B39)</f>
        <v>0</v>
      </c>
      <c r="C40" s="98">
        <f t="shared" ref="C40:D40" si="22">SUM(C38:C39)</f>
        <v>0</v>
      </c>
      <c r="D40" s="98">
        <f t="shared" si="22"/>
        <v>0</v>
      </c>
      <c r="E40" s="98">
        <f t="shared" ref="E40" si="23">SUM(E38:E39)</f>
        <v>0</v>
      </c>
      <c r="F40" s="98">
        <f t="shared" si="21"/>
        <v>0</v>
      </c>
      <c r="G40" s="99">
        <f>SUM(B40:F40)</f>
        <v>0</v>
      </c>
    </row>
    <row r="41" spans="1:7" x14ac:dyDescent="0.2">
      <c r="A41" s="39"/>
      <c r="B41" s="80"/>
      <c r="C41" s="80"/>
      <c r="D41" s="80"/>
      <c r="E41" s="80"/>
      <c r="F41" s="80"/>
      <c r="G41" s="73"/>
    </row>
    <row r="42" spans="1:7" x14ac:dyDescent="0.2">
      <c r="A42" s="39" t="s">
        <v>45</v>
      </c>
      <c r="B42" s="80"/>
      <c r="C42" s="80"/>
      <c r="D42" s="80"/>
      <c r="E42" s="80"/>
      <c r="F42" s="80"/>
      <c r="G42" s="73"/>
    </row>
    <row r="43" spans="1:7" x14ac:dyDescent="0.2">
      <c r="A43" s="39" t="s">
        <v>46</v>
      </c>
      <c r="B43" s="80">
        <f t="shared" ref="B43:F44" si="24">B28+B33+B38</f>
        <v>0</v>
      </c>
      <c r="C43" s="80">
        <f t="shared" ref="C43:D43" si="25">C28+C33+C38</f>
        <v>1186</v>
      </c>
      <c r="D43" s="80">
        <f t="shared" si="25"/>
        <v>1830</v>
      </c>
      <c r="E43" s="80">
        <f t="shared" ref="E43" si="26">E28+E33+E38</f>
        <v>804165.6</v>
      </c>
      <c r="F43" s="80">
        <f t="shared" si="24"/>
        <v>0</v>
      </c>
      <c r="G43" s="73">
        <f>SUM(B43:F43)</f>
        <v>807181.6</v>
      </c>
    </row>
    <row r="44" spans="1:7" x14ac:dyDescent="0.2">
      <c r="A44" s="39" t="s">
        <v>39</v>
      </c>
      <c r="B44" s="80">
        <f t="shared" si="24"/>
        <v>0</v>
      </c>
      <c r="C44" s="80">
        <f t="shared" ref="C44:D44" si="27">C29+C34+C39</f>
        <v>1489</v>
      </c>
      <c r="D44" s="80">
        <f t="shared" si="27"/>
        <v>0</v>
      </c>
      <c r="E44" s="80">
        <f t="shared" ref="E44" si="28">E29+E34+E39</f>
        <v>564.4</v>
      </c>
      <c r="F44" s="80">
        <f t="shared" ref="F44" si="29">F29+F34+F39</f>
        <v>0</v>
      </c>
      <c r="G44" s="73">
        <f>SUM(B44:F44)</f>
        <v>2053.4</v>
      </c>
    </row>
    <row r="45" spans="1:7" ht="15" thickBot="1" x14ac:dyDescent="0.25">
      <c r="A45" s="49" t="s">
        <v>47</v>
      </c>
      <c r="B45" s="93">
        <f t="shared" ref="B45:F45" si="30">SUM(B43:B44)</f>
        <v>0</v>
      </c>
      <c r="C45" s="93">
        <f t="shared" ref="C45:D45" si="31">SUM(C43:C44)</f>
        <v>2675</v>
      </c>
      <c r="D45" s="93">
        <f t="shared" si="31"/>
        <v>1830</v>
      </c>
      <c r="E45" s="93">
        <f t="shared" ref="E45" si="32">SUM(E43:E44)</f>
        <v>804730</v>
      </c>
      <c r="F45" s="93">
        <f t="shared" si="30"/>
        <v>0</v>
      </c>
      <c r="G45" s="94">
        <f>SUM(B45:F45)</f>
        <v>809235</v>
      </c>
    </row>
    <row r="46" spans="1:7" ht="6.75" customHeight="1" x14ac:dyDescent="0.2"/>
    <row r="47" spans="1:7" x14ac:dyDescent="0.2">
      <c r="A47" s="214" t="s">
        <v>104</v>
      </c>
      <c r="B47" s="2"/>
      <c r="E47" s="244"/>
      <c r="F47" s="12"/>
      <c r="G47" s="263">
        <f>SUM(B47:F47)</f>
        <v>0</v>
      </c>
    </row>
    <row r="48" spans="1:7" x14ac:dyDescent="0.2">
      <c r="A48" s="214" t="s">
        <v>105</v>
      </c>
      <c r="B48" s="2"/>
      <c r="E48" s="244"/>
      <c r="F48" s="12"/>
      <c r="G48" s="263">
        <f>SUM(B48:F48)</f>
        <v>0</v>
      </c>
    </row>
    <row r="49" spans="2:7" x14ac:dyDescent="0.2">
      <c r="B49" s="360"/>
      <c r="E49" s="253"/>
      <c r="F49" s="256"/>
      <c r="G49" s="263">
        <f>SUM(B49:F49)</f>
        <v>0</v>
      </c>
    </row>
    <row r="51" spans="2:7" x14ac:dyDescent="0.2">
      <c r="B51" s="80"/>
      <c r="G51" s="80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&amp;C&amp;"Arial,Bold"2022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V45"/>
  <sheetViews>
    <sheetView topLeftCell="A7" zoomScaleNormal="100" workbookViewId="0">
      <selection activeCell="F45" sqref="F45"/>
    </sheetView>
  </sheetViews>
  <sheetFormatPr defaultColWidth="9.7109375" defaultRowHeight="12.75" x14ac:dyDescent="0.2"/>
  <cols>
    <col min="1" max="1" width="24.140625" customWidth="1"/>
    <col min="2" max="2" width="10.28515625" bestFit="1" customWidth="1"/>
    <col min="3" max="3" width="10" bestFit="1" customWidth="1"/>
    <col min="4" max="4" width="13.28515625" bestFit="1" customWidth="1"/>
    <col min="5" max="5" width="10.140625" bestFit="1" customWidth="1"/>
    <col min="6" max="6" width="8.5703125" bestFit="1" customWidth="1"/>
    <col min="7" max="10" width="11" bestFit="1" customWidth="1"/>
    <col min="11" max="11" width="7.5703125" bestFit="1" customWidth="1"/>
    <col min="12" max="15" width="11" bestFit="1" customWidth="1"/>
    <col min="16" max="16" width="7.5703125" bestFit="1" customWidth="1"/>
  </cols>
  <sheetData>
    <row r="2" spans="1:16" ht="39" thickBot="1" x14ac:dyDescent="0.25">
      <c r="A2" s="259" t="s">
        <v>219</v>
      </c>
      <c r="B2" s="401" t="s">
        <v>134</v>
      </c>
      <c r="C2" s="401" t="s">
        <v>166</v>
      </c>
      <c r="D2" s="401" t="s">
        <v>135</v>
      </c>
      <c r="E2" s="401" t="s">
        <v>75</v>
      </c>
      <c r="F2" s="329" t="s">
        <v>76</v>
      </c>
      <c r="G2" s="329" t="s">
        <v>77</v>
      </c>
    </row>
    <row r="3" spans="1:16" x14ac:dyDescent="0.2">
      <c r="A3" s="164" t="s">
        <v>3</v>
      </c>
      <c r="B3" s="323"/>
      <c r="C3" s="323"/>
      <c r="D3" s="324"/>
      <c r="E3" s="323"/>
      <c r="F3" s="324"/>
      <c r="G3" s="325"/>
    </row>
    <row r="4" spans="1:16" x14ac:dyDescent="0.2">
      <c r="A4" s="39" t="s">
        <v>31</v>
      </c>
      <c r="B4" s="132"/>
      <c r="C4" s="132"/>
      <c r="D4" s="268"/>
      <c r="E4" s="132"/>
      <c r="F4" s="268"/>
      <c r="G4" s="153"/>
    </row>
    <row r="5" spans="1:16" x14ac:dyDescent="0.2">
      <c r="A5" s="39" t="s">
        <v>32</v>
      </c>
      <c r="B5" s="2">
        <f>[2]Omni!$ID$22+[2]Omni!$ID$32</f>
        <v>208</v>
      </c>
      <c r="C5" s="2">
        <f>[2]Xtra!$ID$22+[2]Xtra!$ID$32</f>
        <v>0</v>
      </c>
      <c r="D5" s="295">
        <f>'[2]Charter Misc'!$ID$22+'[2]Charter Misc'!$ID$32</f>
        <v>1844</v>
      </c>
      <c r="E5" s="2">
        <f>+SUM(B5:D5)-F5</f>
        <v>1789</v>
      </c>
      <c r="F5" s="295">
        <f>[2]Ryan!$ID$32+[2]Omni!$ID$32+[2]Xtra!$ID$32+'[2]Charter Misc'!$ID$32</f>
        <v>263</v>
      </c>
      <c r="G5" s="122">
        <f>SUM(E5:F5)</f>
        <v>2052</v>
      </c>
    </row>
    <row r="6" spans="1:16" x14ac:dyDescent="0.2">
      <c r="A6" s="39" t="s">
        <v>33</v>
      </c>
      <c r="B6" s="2">
        <f>[2]Omni!$ID$23+[2]Omni!$ID$33</f>
        <v>2230</v>
      </c>
      <c r="C6" s="2">
        <f>[2]Xtra!$ID$23+[2]Xtra!$ID$33</f>
        <v>0</v>
      </c>
      <c r="D6" s="296">
        <f>'[2]Charter Misc'!$ID$23+'[2]Charter Misc'!$ID$33</f>
        <v>1888</v>
      </c>
      <c r="E6" s="2">
        <f>+SUM(B6:D6)-F6</f>
        <v>3723</v>
      </c>
      <c r="F6" s="296">
        <f>[2]Ryan!$ID$33+[2]Omni!$ID$33+[2]Xtra!$ID$33+'[2]Charter Misc'!$ID$33</f>
        <v>395</v>
      </c>
      <c r="G6" s="122">
        <f>SUM(E6:F6)</f>
        <v>4118</v>
      </c>
      <c r="I6" s="264"/>
    </row>
    <row r="7" spans="1:16" ht="15" x14ac:dyDescent="0.25">
      <c r="A7" s="37" t="s">
        <v>7</v>
      </c>
      <c r="B7" s="292">
        <f t="shared" ref="B7:F7" si="0">SUM(B5:B6)</f>
        <v>2438</v>
      </c>
      <c r="C7" s="292">
        <f t="shared" ref="C7" si="1">SUM(C5:C6)</f>
        <v>0</v>
      </c>
      <c r="D7" s="293">
        <f t="shared" si="0"/>
        <v>3732</v>
      </c>
      <c r="E7" s="292">
        <f t="shared" si="0"/>
        <v>5512</v>
      </c>
      <c r="F7" s="293">
        <f t="shared" si="0"/>
        <v>658</v>
      </c>
      <c r="G7" s="294">
        <f>SUM(E7:F7)</f>
        <v>6170</v>
      </c>
    </row>
    <row r="8" spans="1:16" ht="15" x14ac:dyDescent="0.25">
      <c r="A8" s="39"/>
      <c r="B8" s="265"/>
      <c r="C8" s="265"/>
      <c r="D8" s="269"/>
      <c r="E8" s="265"/>
      <c r="F8" s="269"/>
      <c r="G8" s="267"/>
    </row>
    <row r="9" spans="1:16" ht="15" x14ac:dyDescent="0.25">
      <c r="A9" s="39" t="s">
        <v>34</v>
      </c>
      <c r="B9" s="265"/>
      <c r="C9" s="265"/>
      <c r="D9" s="269"/>
      <c r="E9" s="265"/>
      <c r="F9" s="269"/>
      <c r="G9" s="267"/>
    </row>
    <row r="10" spans="1:16" x14ac:dyDescent="0.2">
      <c r="A10" s="39" t="s">
        <v>32</v>
      </c>
      <c r="B10" s="108">
        <f>[2]Omni!$ID$37+[2]Omni!$ID$27</f>
        <v>0</v>
      </c>
      <c r="C10" s="108">
        <f>[2]Xtra!$ID$37+[2]Xtra!$ID$27</f>
        <v>0</v>
      </c>
      <c r="D10" s="282">
        <f>'[2]Charter Misc'!$ID$37+'[2]Charter Misc'!$ID$27</f>
        <v>0</v>
      </c>
      <c r="E10" s="1">
        <f>+SUM(B10:D10)-F10</f>
        <v>0</v>
      </c>
      <c r="F10" s="283">
        <f>[2]Ryan!$ID$37+[2]Omni!$ID$37+[2]Xtra!$ID$37+'[2]Charter Misc'!$ID$37</f>
        <v>0</v>
      </c>
      <c r="G10" s="35">
        <f>SUM(E10:F10)</f>
        <v>0</v>
      </c>
    </row>
    <row r="11" spans="1:16" x14ac:dyDescent="0.2">
      <c r="A11" s="39" t="s">
        <v>35</v>
      </c>
      <c r="B11" s="110">
        <f>+[2]Omni!$ID$38+[2]Omni!$ID$28</f>
        <v>0</v>
      </c>
      <c r="C11" s="110">
        <f>+[2]Xtra!$ID$38+[2]Xtra!$ID$28</f>
        <v>0</v>
      </c>
      <c r="D11" s="284">
        <f>+'[2]Charter Misc'!$ID$38+'[2]Charter Misc'!$ID$28</f>
        <v>0</v>
      </c>
      <c r="E11" s="272">
        <f>+SUM(B11:D11)-F11</f>
        <v>0</v>
      </c>
      <c r="F11" s="284">
        <f>[2]Ryan!$ID$38+[2]Omni!$ID$38+[2]Xtra!$ID$38+'[2]Charter Misc'!$ID$38</f>
        <v>0</v>
      </c>
      <c r="G11" s="273">
        <f>SUM(E11:F11)</f>
        <v>0</v>
      </c>
    </row>
    <row r="12" spans="1:16" ht="15.75" thickBot="1" x14ac:dyDescent="0.3">
      <c r="A12" s="40" t="s">
        <v>36</v>
      </c>
      <c r="B12" s="270">
        <f t="shared" ref="B12:F12" si="2">SUM(B10:B11)</f>
        <v>0</v>
      </c>
      <c r="C12" s="270">
        <f t="shared" ref="C12" si="3">SUM(C10:C11)</f>
        <v>0</v>
      </c>
      <c r="D12" s="271">
        <f t="shared" si="2"/>
        <v>0</v>
      </c>
      <c r="E12" s="270">
        <f t="shared" si="2"/>
        <v>0</v>
      </c>
      <c r="F12" s="271">
        <f t="shared" si="2"/>
        <v>0</v>
      </c>
      <c r="G12" s="274">
        <f>SUM(E12:F12)</f>
        <v>0</v>
      </c>
      <c r="N12" s="244"/>
    </row>
    <row r="13" spans="1:16" ht="15" x14ac:dyDescent="0.25">
      <c r="A13" s="127"/>
      <c r="B13" s="265"/>
      <c r="C13" s="265"/>
      <c r="D13" s="265"/>
      <c r="E13" s="265"/>
      <c r="F13" s="265"/>
      <c r="G13" s="266"/>
      <c r="N13" s="244"/>
      <c r="P13" s="458"/>
    </row>
    <row r="14" spans="1:16" ht="13.5" thickBot="1" x14ac:dyDescent="0.25"/>
    <row r="15" spans="1:16" x14ac:dyDescent="0.2">
      <c r="A15" s="130" t="s">
        <v>9</v>
      </c>
      <c r="B15" s="128"/>
      <c r="C15" s="128"/>
      <c r="D15" s="128"/>
      <c r="E15" s="128"/>
      <c r="F15" s="129"/>
      <c r="G15" s="245"/>
    </row>
    <row r="16" spans="1:16" x14ac:dyDescent="0.2">
      <c r="A16" s="131" t="s">
        <v>78</v>
      </c>
      <c r="B16" s="133">
        <f>[2]Omni!$ID$4+[2]Omni!$ID$8+[2]Omni!$ID$15</f>
        <v>13</v>
      </c>
      <c r="C16" s="133">
        <f>[2]Xtra!$ID$4+[2]Xtra!$ID$8+[2]Xtra!$ID$15</f>
        <v>0</v>
      </c>
      <c r="D16" s="133">
        <f>'[2]Charter Misc'!$ID$4+'[2]Charter Misc'!$ID$8+'[2]Charter Misc'!$ID$15</f>
        <v>19</v>
      </c>
      <c r="E16" s="133">
        <f>+SUM(B16:D16)-F16</f>
        <v>29</v>
      </c>
      <c r="F16" s="134">
        <f>[2]Ryan!$ID$15+[2]Omni!$ID$15+[2]Xtra!$ID$15+'[2]Charter Misc'!$ID$15</f>
        <v>3</v>
      </c>
      <c r="G16" s="122">
        <f>SUM(E16:F16)</f>
        <v>32</v>
      </c>
    </row>
    <row r="17" spans="1:22" x14ac:dyDescent="0.2">
      <c r="A17" s="131" t="s">
        <v>79</v>
      </c>
      <c r="B17" s="133">
        <f>[2]Omni!$ID$5+[2]Omni!$ID$9+[2]Omni!$ID$16</f>
        <v>13</v>
      </c>
      <c r="C17" s="133">
        <f>[2]Xtra!$ID$5+[2]Xtra!$ID$9+[2]Xtra!$ID$16</f>
        <v>0</v>
      </c>
      <c r="D17" s="133">
        <f>'[2]Charter Misc'!$ID$5+'[2]Charter Misc'!$ID$9+'[2]Charter Misc'!$ID$16</f>
        <v>15</v>
      </c>
      <c r="E17" s="133">
        <f>+SUM(B17:D17)-F17</f>
        <v>26</v>
      </c>
      <c r="F17" s="134">
        <f>[2]Ryan!$ID$16+[2]Omni!$ID$16+[2]Xtra!$ID$16+'[2]Charter Misc'!$ID$16</f>
        <v>2</v>
      </c>
      <c r="G17" s="122">
        <f>SUM(E17:F17)</f>
        <v>28</v>
      </c>
    </row>
    <row r="18" spans="1:22" ht="15.75" thickBot="1" x14ac:dyDescent="0.3">
      <c r="A18" s="163" t="s">
        <v>30</v>
      </c>
      <c r="B18" s="188">
        <f t="shared" ref="B18:F18" si="4">SUM(B16:B17)</f>
        <v>26</v>
      </c>
      <c r="C18" s="188">
        <f t="shared" ref="C18" si="5">SUM(C16:C17)</f>
        <v>0</v>
      </c>
      <c r="D18" s="188">
        <f t="shared" si="4"/>
        <v>34</v>
      </c>
      <c r="E18" s="188">
        <f>SUM(E16:E17)</f>
        <v>55</v>
      </c>
      <c r="F18" s="189">
        <f t="shared" si="4"/>
        <v>5</v>
      </c>
      <c r="G18" s="246">
        <f>SUM(E18:F18)</f>
        <v>60</v>
      </c>
    </row>
    <row r="22" spans="1:22" ht="11.25" customHeight="1" thickBot="1" x14ac:dyDescent="0.25"/>
    <row r="23" spans="1:22" ht="13.5" hidden="1" thickBot="1" x14ac:dyDescent="0.25"/>
    <row r="24" spans="1:22" ht="33" customHeight="1" thickBot="1" x14ac:dyDescent="0.25">
      <c r="A24" s="259" t="str">
        <f>+A2</f>
        <v>For the Year ending 12/31/2022</v>
      </c>
      <c r="B24" s="499" t="s">
        <v>139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1"/>
    </row>
    <row r="25" spans="1:22" ht="13.5" thickBot="1" x14ac:dyDescent="0.25">
      <c r="A25" s="225"/>
      <c r="E25" s="149"/>
      <c r="G25" s="149"/>
      <c r="H25" s="149"/>
      <c r="L25" s="224"/>
      <c r="N25" s="223"/>
    </row>
    <row r="26" spans="1:22" ht="13.5" customHeight="1" thickBot="1" x14ac:dyDescent="0.25">
      <c r="A26" s="260"/>
      <c r="B26" s="502" t="s">
        <v>119</v>
      </c>
      <c r="C26" s="503"/>
      <c r="D26" s="503"/>
      <c r="E26" s="504"/>
      <c r="G26" s="502" t="s">
        <v>120</v>
      </c>
      <c r="H26" s="505"/>
      <c r="I26" s="505"/>
      <c r="J26" s="506"/>
      <c r="L26" s="507" t="s">
        <v>121</v>
      </c>
      <c r="M26" s="508"/>
      <c r="N26" s="508"/>
      <c r="O26" s="509"/>
    </row>
    <row r="27" spans="1:22" ht="13.5" thickBot="1" x14ac:dyDescent="0.25">
      <c r="A27" s="226" t="s">
        <v>140</v>
      </c>
      <c r="B27" s="362" t="s">
        <v>122</v>
      </c>
      <c r="C27" s="4" t="s">
        <v>123</v>
      </c>
      <c r="D27" s="4" t="s">
        <v>220</v>
      </c>
      <c r="E27" s="373" t="s">
        <v>208</v>
      </c>
      <c r="F27" s="470" t="s">
        <v>92</v>
      </c>
      <c r="G27" s="476" t="s">
        <v>122</v>
      </c>
      <c r="H27" s="477" t="s">
        <v>123</v>
      </c>
      <c r="I27" s="477" t="s">
        <v>220</v>
      </c>
      <c r="J27" s="480" t="s">
        <v>208</v>
      </c>
      <c r="K27" s="470" t="s">
        <v>92</v>
      </c>
      <c r="L27" s="487" t="s">
        <v>122</v>
      </c>
      <c r="M27" s="488" t="s">
        <v>123</v>
      </c>
      <c r="N27" s="488" t="s">
        <v>220</v>
      </c>
      <c r="O27" s="489" t="s">
        <v>208</v>
      </c>
      <c r="P27" s="478" t="s">
        <v>92</v>
      </c>
    </row>
    <row r="28" spans="1:22" ht="14.1" customHeight="1" x14ac:dyDescent="0.2">
      <c r="A28" s="279" t="s">
        <v>107</v>
      </c>
      <c r="B28" s="374">
        <f>+[4]Charter!$B$21</f>
        <v>79230</v>
      </c>
      <c r="C28" s="459">
        <f>+[4]Charter!C21</f>
        <v>75084</v>
      </c>
      <c r="D28" s="375">
        <f t="shared" ref="D28:D35" si="6">SUM(B28:C28)</f>
        <v>154314</v>
      </c>
      <c r="E28" s="464">
        <f>+[4]Charter!$E$21</f>
        <v>56397</v>
      </c>
      <c r="F28" s="471">
        <f t="shared" ref="F28:F39" si="7">(D28-E28)/E28</f>
        <v>1.7362093728389807</v>
      </c>
      <c r="G28" s="468">
        <f>+[4]Charter!$G$21</f>
        <v>914675</v>
      </c>
      <c r="H28" s="460">
        <f>+[4]Charter!H21</f>
        <v>927833</v>
      </c>
      <c r="I28" s="460">
        <f t="shared" ref="I28:I38" si="8">SUM(G28:H28)</f>
        <v>1842508</v>
      </c>
      <c r="J28" s="479">
        <f>+[4]Charter!J21</f>
        <v>1054440</v>
      </c>
      <c r="K28" s="471">
        <f t="shared" ref="K28:K39" si="9">(I28-J28)/J28</f>
        <v>0.74738060012897845</v>
      </c>
      <c r="L28" s="468">
        <f>+B28+G28</f>
        <v>993905</v>
      </c>
      <c r="M28" s="460">
        <f>+C28+H28</f>
        <v>1002917</v>
      </c>
      <c r="N28" s="460">
        <f>SUM(L28:M28)</f>
        <v>1996822</v>
      </c>
      <c r="O28" s="479">
        <f>+[5]Charter!N21</f>
        <v>1110837</v>
      </c>
      <c r="P28" s="481">
        <f>(N28-O28)/O28</f>
        <v>0.79758326379117728</v>
      </c>
      <c r="R28" s="80"/>
      <c r="S28" s="80"/>
      <c r="U28" s="80"/>
      <c r="V28" s="80"/>
    </row>
    <row r="29" spans="1:22" ht="14.1" customHeight="1" x14ac:dyDescent="0.2">
      <c r="A29" s="280" t="s">
        <v>108</v>
      </c>
      <c r="B29" s="376">
        <f>+[4]Charter!B22</f>
        <v>81540</v>
      </c>
      <c r="C29" s="361">
        <f>+[4]Charter!C22</f>
        <v>88358</v>
      </c>
      <c r="D29" s="361">
        <f t="shared" si="6"/>
        <v>169898</v>
      </c>
      <c r="E29" s="472">
        <f>+[4]Charter!E22</f>
        <v>46280</v>
      </c>
      <c r="F29" s="461">
        <f t="shared" si="7"/>
        <v>2.6710890233362146</v>
      </c>
      <c r="G29" s="376">
        <f>+[4]Charter!G22</f>
        <v>947971</v>
      </c>
      <c r="H29" s="361">
        <f>+[4]Charter!H22</f>
        <v>977482</v>
      </c>
      <c r="I29" s="361">
        <f t="shared" si="8"/>
        <v>1925453</v>
      </c>
      <c r="J29" s="472">
        <f>+[4]Charter!J22</f>
        <v>1076686</v>
      </c>
      <c r="K29" s="461">
        <f t="shared" si="9"/>
        <v>0.78831432748266439</v>
      </c>
      <c r="L29" s="376">
        <f t="shared" ref="L29:L39" si="10">+B29+G29</f>
        <v>1029511</v>
      </c>
      <c r="M29" s="361">
        <f t="shared" ref="M29:M39" si="11">+C29+H29</f>
        <v>1065840</v>
      </c>
      <c r="N29" s="361">
        <f t="shared" ref="N29" si="12">SUM(L29:M29)</f>
        <v>2095351</v>
      </c>
      <c r="O29" s="472">
        <f>+[5]Charter!N22</f>
        <v>1122966</v>
      </c>
      <c r="P29" s="482">
        <f t="shared" ref="P29:P39" si="13">(N29-O29)/O29</f>
        <v>0.86590778349478081</v>
      </c>
      <c r="R29" s="80"/>
      <c r="S29" s="80"/>
      <c r="U29" s="80"/>
      <c r="V29" s="80"/>
    </row>
    <row r="30" spans="1:22" ht="14.1" customHeight="1" x14ac:dyDescent="0.2">
      <c r="A30" s="280" t="s">
        <v>109</v>
      </c>
      <c r="B30" s="376">
        <f>+[4]Charter!B23</f>
        <v>123497</v>
      </c>
      <c r="C30" s="361">
        <f>+[4]Charter!C23</f>
        <v>125169</v>
      </c>
      <c r="D30" s="361">
        <f t="shared" si="6"/>
        <v>248666</v>
      </c>
      <c r="E30" s="472">
        <f>+[4]Charter!E23</f>
        <v>78196</v>
      </c>
      <c r="F30" s="461">
        <f t="shared" si="7"/>
        <v>2.1800347843879484</v>
      </c>
      <c r="G30" s="376">
        <f>+[4]Charter!G23</f>
        <v>1278578</v>
      </c>
      <c r="H30" s="361">
        <f>+[4]Charter!H23</f>
        <v>1301724</v>
      </c>
      <c r="I30" s="361">
        <f t="shared" si="8"/>
        <v>2580302</v>
      </c>
      <c r="J30" s="472">
        <f>+[4]Charter!J23</f>
        <v>1642699</v>
      </c>
      <c r="K30" s="461">
        <f t="shared" si="9"/>
        <v>0.57076981236367708</v>
      </c>
      <c r="L30" s="376">
        <f t="shared" si="10"/>
        <v>1402075</v>
      </c>
      <c r="M30" s="361">
        <f t="shared" si="11"/>
        <v>1426893</v>
      </c>
      <c r="N30" s="361">
        <f t="shared" ref="N30:N39" si="14">SUM(L30:M30)</f>
        <v>2828968</v>
      </c>
      <c r="O30" s="472">
        <f>+[5]Charter!N23</f>
        <v>1720895</v>
      </c>
      <c r="P30" s="482">
        <f t="shared" si="13"/>
        <v>0.64389343916973441</v>
      </c>
      <c r="R30" s="80"/>
      <c r="S30" s="80"/>
      <c r="U30" s="80"/>
      <c r="V30" s="80"/>
    </row>
    <row r="31" spans="1:22" ht="14.1" customHeight="1" x14ac:dyDescent="0.2">
      <c r="A31" s="280" t="s">
        <v>110</v>
      </c>
      <c r="B31" s="376">
        <f>+[4]Charter!B24</f>
        <v>82562</v>
      </c>
      <c r="C31" s="361">
        <f>+[4]Charter!C24</f>
        <v>71256</v>
      </c>
      <c r="D31" s="361">
        <f t="shared" si="6"/>
        <v>153818</v>
      </c>
      <c r="E31" s="472">
        <f>+[4]Charter!E24</f>
        <v>49936</v>
      </c>
      <c r="F31" s="461">
        <f t="shared" si="7"/>
        <v>2.0803027875680873</v>
      </c>
      <c r="G31" s="376">
        <f>+[4]Charter!G24</f>
        <v>1258721</v>
      </c>
      <c r="H31" s="361">
        <f>+[4]Charter!H24</f>
        <v>1186481</v>
      </c>
      <c r="I31" s="361">
        <f t="shared" si="8"/>
        <v>2445202</v>
      </c>
      <c r="J31" s="472">
        <f>+[4]Charter!J24</f>
        <v>1634797</v>
      </c>
      <c r="K31" s="461">
        <f t="shared" si="9"/>
        <v>0.49572209882939594</v>
      </c>
      <c r="L31" s="376">
        <f t="shared" si="10"/>
        <v>1341283</v>
      </c>
      <c r="M31" s="361">
        <f t="shared" si="11"/>
        <v>1257737</v>
      </c>
      <c r="N31" s="361">
        <f t="shared" si="14"/>
        <v>2599020</v>
      </c>
      <c r="O31" s="472">
        <f>+[5]Charter!N24</f>
        <v>1684733</v>
      </c>
      <c r="P31" s="482">
        <f t="shared" si="13"/>
        <v>0.54268955377498984</v>
      </c>
      <c r="R31" s="80"/>
      <c r="S31" s="80"/>
      <c r="U31" s="80"/>
      <c r="V31" s="80"/>
    </row>
    <row r="32" spans="1:22" ht="14.1" customHeight="1" x14ac:dyDescent="0.2">
      <c r="A32" s="227" t="s">
        <v>111</v>
      </c>
      <c r="B32" s="376">
        <f>+[4]Charter!B25</f>
        <v>57347</v>
      </c>
      <c r="C32" s="361">
        <f>+[4]Charter!C25</f>
        <v>73929</v>
      </c>
      <c r="D32" s="361">
        <f t="shared" si="6"/>
        <v>131276</v>
      </c>
      <c r="E32" s="472">
        <f>+[4]Charter!E25</f>
        <v>31864</v>
      </c>
      <c r="F32" s="462">
        <f>(D32-E32)/E32</f>
        <v>3.1198845091639469</v>
      </c>
      <c r="G32" s="376">
        <f>+[4]Charter!G25</f>
        <v>1304355</v>
      </c>
      <c r="H32" s="361">
        <f>+[4]Charter!H25</f>
        <v>1261482</v>
      </c>
      <c r="I32" s="361">
        <f t="shared" si="8"/>
        <v>2565837</v>
      </c>
      <c r="J32" s="472">
        <f>+[4]Charter!J25</f>
        <v>2056407</v>
      </c>
      <c r="K32" s="462">
        <f t="shared" si="9"/>
        <v>0.24772819777407876</v>
      </c>
      <c r="L32" s="376">
        <f t="shared" si="10"/>
        <v>1361702</v>
      </c>
      <c r="M32" s="361">
        <f t="shared" si="11"/>
        <v>1335411</v>
      </c>
      <c r="N32" s="361">
        <f t="shared" si="14"/>
        <v>2697113</v>
      </c>
      <c r="O32" s="472">
        <f>+[5]Charter!N25</f>
        <v>2088271</v>
      </c>
      <c r="P32" s="483">
        <f t="shared" si="13"/>
        <v>0.29155315569674628</v>
      </c>
      <c r="R32" s="80"/>
      <c r="S32" s="80"/>
      <c r="U32" s="80"/>
      <c r="V32" s="80"/>
    </row>
    <row r="33" spans="1:22" ht="14.1" customHeight="1" x14ac:dyDescent="0.2">
      <c r="A33" s="280" t="s">
        <v>112</v>
      </c>
      <c r="B33" s="376">
        <f>+[4]Charter!B26</f>
        <v>85825</v>
      </c>
      <c r="C33" s="361">
        <f>+[4]Charter!C26</f>
        <v>94178</v>
      </c>
      <c r="D33" s="361">
        <f t="shared" si="6"/>
        <v>180003</v>
      </c>
      <c r="E33" s="472">
        <f>+[4]Charter!E26</f>
        <v>42467</v>
      </c>
      <c r="F33" s="461">
        <f t="shared" si="7"/>
        <v>3.2386558975204278</v>
      </c>
      <c r="G33" s="376">
        <f>+[4]Charter!G26</f>
        <v>1343898</v>
      </c>
      <c r="H33" s="361">
        <f>+[4]Charter!H26</f>
        <v>1322980</v>
      </c>
      <c r="I33" s="361">
        <f t="shared" si="8"/>
        <v>2666878</v>
      </c>
      <c r="J33" s="472">
        <f>+[4]Charter!J26</f>
        <v>2395931</v>
      </c>
      <c r="K33" s="461">
        <f t="shared" si="9"/>
        <v>0.11308631175104793</v>
      </c>
      <c r="L33" s="376">
        <f t="shared" si="10"/>
        <v>1429723</v>
      </c>
      <c r="M33" s="361">
        <f t="shared" si="11"/>
        <v>1417158</v>
      </c>
      <c r="N33" s="361">
        <f t="shared" si="14"/>
        <v>2846881</v>
      </c>
      <c r="O33" s="472">
        <f>+[5]Charter!N26</f>
        <v>2438398</v>
      </c>
      <c r="P33" s="482">
        <f t="shared" si="13"/>
        <v>0.16752105275676898</v>
      </c>
      <c r="R33" s="80"/>
      <c r="S33" s="80"/>
      <c r="U33" s="80"/>
      <c r="V33" s="80"/>
    </row>
    <row r="34" spans="1:22" ht="14.1" customHeight="1" x14ac:dyDescent="0.2">
      <c r="A34" s="227" t="s">
        <v>113</v>
      </c>
      <c r="B34" s="376">
        <f>+[4]Charter!B27</f>
        <v>94721</v>
      </c>
      <c r="C34" s="361">
        <f>+[4]Charter!C27</f>
        <v>85909</v>
      </c>
      <c r="D34" s="361">
        <f t="shared" si="6"/>
        <v>180630</v>
      </c>
      <c r="E34" s="472">
        <f>+[4]Charter!E27</f>
        <v>63577</v>
      </c>
      <c r="F34" s="462">
        <f t="shared" si="7"/>
        <v>1.8411217893263288</v>
      </c>
      <c r="G34" s="376">
        <f>+[4]Charter!G27</f>
        <v>1385146</v>
      </c>
      <c r="H34" s="361">
        <f>+[4]Charter!H27</f>
        <v>1393042</v>
      </c>
      <c r="I34" s="361">
        <f t="shared" si="8"/>
        <v>2778188</v>
      </c>
      <c r="J34" s="472">
        <f>+[4]Charter!J27</f>
        <v>2795105</v>
      </c>
      <c r="K34" s="462">
        <f t="shared" si="9"/>
        <v>-6.0523665479472145E-3</v>
      </c>
      <c r="L34" s="376">
        <f t="shared" si="10"/>
        <v>1479867</v>
      </c>
      <c r="M34" s="361">
        <f t="shared" si="11"/>
        <v>1478951</v>
      </c>
      <c r="N34" s="361">
        <f t="shared" si="14"/>
        <v>2958818</v>
      </c>
      <c r="O34" s="472">
        <f>+[5]Charter!N27</f>
        <v>2858682</v>
      </c>
      <c r="P34" s="483">
        <f t="shared" si="13"/>
        <v>3.5028730023136535E-2</v>
      </c>
      <c r="R34" s="80"/>
      <c r="S34" s="80"/>
      <c r="U34" s="80"/>
      <c r="V34" s="80"/>
    </row>
    <row r="35" spans="1:22" ht="14.1" customHeight="1" x14ac:dyDescent="0.2">
      <c r="A35" s="280" t="s">
        <v>114</v>
      </c>
      <c r="B35" s="376">
        <f>+[4]Charter!B28</f>
        <v>94137</v>
      </c>
      <c r="C35" s="361">
        <f>+[4]Charter!C28</f>
        <v>87466</v>
      </c>
      <c r="D35" s="361">
        <f t="shared" si="6"/>
        <v>181603</v>
      </c>
      <c r="E35" s="472">
        <f>+[4]Charter!E28</f>
        <v>67922</v>
      </c>
      <c r="F35" s="461">
        <f t="shared" si="7"/>
        <v>1.6736992432496098</v>
      </c>
      <c r="G35" s="376">
        <f>+[4]Charter!G28</f>
        <v>1367706</v>
      </c>
      <c r="H35" s="361">
        <f>+[4]Charter!H28</f>
        <v>1363902</v>
      </c>
      <c r="I35" s="361">
        <f t="shared" si="8"/>
        <v>2731608</v>
      </c>
      <c r="J35" s="472">
        <f>+[4]Charter!J28</f>
        <v>2595445</v>
      </c>
      <c r="K35" s="461">
        <f t="shared" si="9"/>
        <v>5.2462294519822227E-2</v>
      </c>
      <c r="L35" s="376">
        <f t="shared" si="10"/>
        <v>1461843</v>
      </c>
      <c r="M35" s="361">
        <f t="shared" si="11"/>
        <v>1451368</v>
      </c>
      <c r="N35" s="361">
        <f t="shared" si="14"/>
        <v>2913211</v>
      </c>
      <c r="O35" s="472">
        <f>+[5]Charter!N28</f>
        <v>2663367</v>
      </c>
      <c r="P35" s="482">
        <f t="shared" si="13"/>
        <v>9.3807575148299127E-2</v>
      </c>
      <c r="R35" s="80"/>
      <c r="S35" s="80"/>
      <c r="U35" s="80"/>
      <c r="V35" s="80"/>
    </row>
    <row r="36" spans="1:22" ht="14.1" customHeight="1" x14ac:dyDescent="0.2">
      <c r="A36" s="227" t="s">
        <v>115</v>
      </c>
      <c r="B36" s="376">
        <f>+[4]Charter!B29</f>
        <v>72885</v>
      </c>
      <c r="C36" s="361">
        <f>+[4]Charter!C29</f>
        <v>73450</v>
      </c>
      <c r="D36" s="361">
        <f>SUM(B36:C36)</f>
        <v>146335</v>
      </c>
      <c r="E36" s="472">
        <f>+[4]Charter!E29</f>
        <v>60381</v>
      </c>
      <c r="F36" s="462">
        <f t="shared" si="7"/>
        <v>1.4235272685116178</v>
      </c>
      <c r="G36" s="376">
        <f>+[4]Charter!G29</f>
        <v>1224486</v>
      </c>
      <c r="H36" s="361">
        <f>+[4]Charter!H29</f>
        <v>1226782</v>
      </c>
      <c r="I36" s="361">
        <f t="shared" si="8"/>
        <v>2451268</v>
      </c>
      <c r="J36" s="472">
        <f>+[4]Charter!J29</f>
        <v>2267332</v>
      </c>
      <c r="K36" s="462">
        <f t="shared" si="9"/>
        <v>8.1124422889987002E-2</v>
      </c>
      <c r="L36" s="376">
        <f t="shared" si="10"/>
        <v>1297371</v>
      </c>
      <c r="M36" s="361">
        <f t="shared" si="11"/>
        <v>1300232</v>
      </c>
      <c r="N36" s="361">
        <f t="shared" si="14"/>
        <v>2597603</v>
      </c>
      <c r="O36" s="472">
        <f>+[5]Charter!N29</f>
        <v>2327713</v>
      </c>
      <c r="P36" s="483">
        <f t="shared" si="13"/>
        <v>0.11594642466661483</v>
      </c>
      <c r="R36" s="80"/>
      <c r="S36" s="80"/>
      <c r="U36" s="80"/>
      <c r="V36" s="80"/>
    </row>
    <row r="37" spans="1:22" ht="14.1" customHeight="1" x14ac:dyDescent="0.2">
      <c r="A37" s="280" t="s">
        <v>116</v>
      </c>
      <c r="B37" s="376">
        <f>+[4]Charter!B30</f>
        <v>70829</v>
      </c>
      <c r="C37" s="361">
        <f>+[4]Charter!C30</f>
        <v>67477</v>
      </c>
      <c r="D37" s="361">
        <f>SUM(B37:C37)</f>
        <v>138306</v>
      </c>
      <c r="E37" s="472">
        <f>+[4]Charter!E30</f>
        <v>57177</v>
      </c>
      <c r="F37" s="461">
        <f t="shared" si="7"/>
        <v>1.4189097014533816</v>
      </c>
      <c r="G37" s="376">
        <f>+[4]Charter!G30</f>
        <v>1267295</v>
      </c>
      <c r="H37" s="361">
        <f>+[4]Charter!H30</f>
        <v>1284252</v>
      </c>
      <c r="I37" s="361">
        <f t="shared" si="8"/>
        <v>2551547</v>
      </c>
      <c r="J37" s="472">
        <f>+[4]Charter!J30</f>
        <v>2429943</v>
      </c>
      <c r="K37" s="461">
        <f t="shared" si="9"/>
        <v>5.0043972224862884E-2</v>
      </c>
      <c r="L37" s="376">
        <f t="shared" si="10"/>
        <v>1338124</v>
      </c>
      <c r="M37" s="361">
        <f t="shared" si="11"/>
        <v>1351729</v>
      </c>
      <c r="N37" s="361">
        <f t="shared" si="14"/>
        <v>2689853</v>
      </c>
      <c r="O37" s="472">
        <f>+[5]Charter!N30</f>
        <v>2487120</v>
      </c>
      <c r="P37" s="482">
        <f t="shared" si="13"/>
        <v>8.1513155778571197E-2</v>
      </c>
      <c r="R37" s="80"/>
      <c r="S37" s="80"/>
      <c r="U37" s="80"/>
      <c r="V37" s="80"/>
    </row>
    <row r="38" spans="1:22" ht="14.1" customHeight="1" x14ac:dyDescent="0.2">
      <c r="A38" s="227" t="s">
        <v>117</v>
      </c>
      <c r="B38" s="376">
        <f>+[4]Charter!B31</f>
        <v>72361</v>
      </c>
      <c r="C38" s="361">
        <f>+[4]Charter!C31</f>
        <v>76166</v>
      </c>
      <c r="D38" s="361">
        <f>SUM(B38:C38)</f>
        <v>148527</v>
      </c>
      <c r="E38" s="472">
        <f>+[4]Charter!E31</f>
        <v>65728</v>
      </c>
      <c r="F38" s="462">
        <f t="shared" si="7"/>
        <v>1.2597218841285296</v>
      </c>
      <c r="G38" s="376">
        <f>+[4]Charter!G31</f>
        <v>1186457</v>
      </c>
      <c r="H38" s="361">
        <f>+[4]Charter!H31</f>
        <v>1190743</v>
      </c>
      <c r="I38" s="361">
        <f t="shared" si="8"/>
        <v>2377200</v>
      </c>
      <c r="J38" s="472">
        <f>+[4]Charter!J31</f>
        <v>2323828</v>
      </c>
      <c r="K38" s="462">
        <f t="shared" si="9"/>
        <v>2.2967276407720366E-2</v>
      </c>
      <c r="L38" s="376">
        <f t="shared" si="10"/>
        <v>1258818</v>
      </c>
      <c r="M38" s="361">
        <f t="shared" si="11"/>
        <v>1266909</v>
      </c>
      <c r="N38" s="361">
        <f t="shared" si="14"/>
        <v>2525727</v>
      </c>
      <c r="O38" s="472">
        <f>+[5]Charter!N31</f>
        <v>2389556</v>
      </c>
      <c r="P38" s="483">
        <f t="shared" si="13"/>
        <v>5.6985900309513567E-2</v>
      </c>
      <c r="R38" s="80"/>
      <c r="S38" s="80"/>
      <c r="U38" s="80"/>
      <c r="V38" s="80"/>
    </row>
    <row r="39" spans="1:22" ht="14.1" customHeight="1" thickBot="1" x14ac:dyDescent="0.25">
      <c r="A39" s="228" t="s">
        <v>118</v>
      </c>
      <c r="B39" s="473">
        <f>+[4]Charter!B32</f>
        <v>87802</v>
      </c>
      <c r="C39" s="474">
        <f>+[4]Charter!C32</f>
        <v>118631</v>
      </c>
      <c r="D39" s="469">
        <f>SUM(B39:C39)</f>
        <v>206433</v>
      </c>
      <c r="E39" s="475">
        <f>+[4]Charter!E32</f>
        <v>120954</v>
      </c>
      <c r="F39" s="463">
        <f t="shared" si="7"/>
        <v>0.70670668187906149</v>
      </c>
      <c r="G39" s="473">
        <f>+[4]Charter!G32</f>
        <v>1145714</v>
      </c>
      <c r="H39" s="474">
        <f>+[4]Charter!H32</f>
        <v>1140308</v>
      </c>
      <c r="I39" s="469">
        <f>SUM(G39:H39)</f>
        <v>2286022</v>
      </c>
      <c r="J39" s="475">
        <f>+[4]Charter!J32</f>
        <v>2188628</v>
      </c>
      <c r="K39" s="463">
        <f t="shared" si="9"/>
        <v>4.4500024672991481E-2</v>
      </c>
      <c r="L39" s="473">
        <f t="shared" si="10"/>
        <v>1233516</v>
      </c>
      <c r="M39" s="469">
        <f t="shared" si="11"/>
        <v>1258939</v>
      </c>
      <c r="N39" s="469">
        <f t="shared" si="14"/>
        <v>2492455</v>
      </c>
      <c r="O39" s="475">
        <f>+[5]Charter!N32</f>
        <v>2309582</v>
      </c>
      <c r="P39" s="484">
        <f t="shared" si="13"/>
        <v>7.9180128698612989E-2</v>
      </c>
      <c r="R39" s="80"/>
      <c r="S39" s="80"/>
      <c r="U39" s="80"/>
      <c r="V39" s="80"/>
    </row>
    <row r="40" spans="1:22" ht="13.5" thickBot="1" x14ac:dyDescent="0.25">
      <c r="A40" s="392" t="s">
        <v>124</v>
      </c>
      <c r="B40" s="466">
        <f>SUM(B28:B39)</f>
        <v>1002736</v>
      </c>
      <c r="C40" s="467">
        <f>SUM(C28:C39)</f>
        <v>1037073</v>
      </c>
      <c r="D40" s="467">
        <f>SUM(D28:D39)</f>
        <v>2039809</v>
      </c>
      <c r="E40" s="467">
        <f>SUM(E28:E39)</f>
        <v>740879</v>
      </c>
      <c r="F40" s="229">
        <f>(D40-E40)/E40</f>
        <v>1.7532282599452813</v>
      </c>
      <c r="G40" s="467">
        <f>SUM(G28:G39)</f>
        <v>14625002</v>
      </c>
      <c r="H40" s="467">
        <f>SUM(H28:H39)</f>
        <v>14577011</v>
      </c>
      <c r="I40" s="467">
        <f>SUM(I28:I39)</f>
        <v>29202013</v>
      </c>
      <c r="J40" s="467">
        <f>SUM(J28:J39)</f>
        <v>24461241</v>
      </c>
      <c r="K40" s="229">
        <f>(I40-J40)/J40</f>
        <v>0.19380750142644029</v>
      </c>
      <c r="L40" s="485">
        <f>SUM(L28:L39)</f>
        <v>15627738</v>
      </c>
      <c r="M40" s="486">
        <f>SUM(M28:M39)</f>
        <v>15614084</v>
      </c>
      <c r="N40" s="486">
        <f>SUM(N28:N39)</f>
        <v>31241822</v>
      </c>
      <c r="O40" s="465">
        <f>SUM(O28:O39)</f>
        <v>25202120</v>
      </c>
      <c r="P40" s="230">
        <f>(N40-O40)/O40</f>
        <v>0.23965055320742859</v>
      </c>
      <c r="R40" s="80"/>
      <c r="S40" s="80"/>
      <c r="U40" s="80"/>
      <c r="V40" s="80"/>
    </row>
    <row r="41" spans="1:22" x14ac:dyDescent="0.2">
      <c r="L41" s="2"/>
    </row>
    <row r="43" spans="1:22" x14ac:dyDescent="0.2">
      <c r="D43" s="328"/>
      <c r="F43" s="328"/>
    </row>
    <row r="45" spans="1:22" x14ac:dyDescent="0.2">
      <c r="F45" s="491"/>
    </row>
  </sheetData>
  <mergeCells count="4">
    <mergeCell ref="B24:P24"/>
    <mergeCell ref="B26:E26"/>
    <mergeCell ref="G26:J26"/>
    <mergeCell ref="L26:O26"/>
  </mergeCells>
  <phoneticPr fontId="6" type="noConversion"/>
  <conditionalFormatting sqref="F28:F39 K28:K39 P28:P39">
    <cfRule type="cellIs" dxfId="23" priority="1" stopIfTrue="1" operator="lessThan">
      <formula>0</formula>
    </cfRule>
  </conditionalFormatting>
  <printOptions horizontalCentered="1"/>
  <pageMargins left="0.25" right="0.25" top="0.5" bottom="0.25" header="0" footer="0"/>
  <pageSetup scale="74" orientation="landscape" r:id="rId1"/>
  <headerFooter alignWithMargins="0">
    <oddHeader>&amp;C&amp;"Arial,Bold"2022 Year End
Charter Airlines
Passenger by Type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M16" sqref="M16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3" width="10.28515625" bestFit="1" customWidth="1"/>
    <col min="4" max="6" width="10.28515625" customWidth="1"/>
    <col min="7" max="7" width="10.28515625" hidden="1" customWidth="1"/>
    <col min="8" max="8" width="10.28515625" customWidth="1"/>
    <col min="9" max="9" width="10.28515625" hidden="1" customWidth="1"/>
    <col min="10" max="10" width="12.28515625" bestFit="1" customWidth="1"/>
    <col min="11" max="13" width="10.28515625" customWidth="1"/>
    <col min="14" max="14" width="10.28515625" hidden="1" customWidth="1"/>
    <col min="15" max="16" width="11.28515625" bestFit="1" customWidth="1"/>
    <col min="17" max="17" width="12.28515625" bestFit="1" customWidth="1"/>
    <col min="18" max="18" width="10.28515625" bestFit="1" customWidth="1"/>
    <col min="19" max="19" width="12.28515625" bestFit="1" customWidth="1"/>
    <col min="22" max="22" width="14.7109375" bestFit="1" customWidth="1"/>
    <col min="23" max="23" width="10.140625" bestFit="1" customWidth="1"/>
  </cols>
  <sheetData>
    <row r="1" spans="1:23" s="36" customFormat="1" ht="16.5" thickBot="1" x14ac:dyDescent="0.3">
      <c r="B1" s="510" t="s">
        <v>187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2"/>
    </row>
    <row r="2" spans="1:23" s="26" customFormat="1" ht="39" thickBot="1" x14ac:dyDescent="0.25">
      <c r="A2" s="259" t="s">
        <v>219</v>
      </c>
      <c r="B2" s="402" t="s">
        <v>188</v>
      </c>
      <c r="C2" s="402" t="s">
        <v>184</v>
      </c>
      <c r="D2" s="402" t="s">
        <v>216</v>
      </c>
      <c r="E2" s="386" t="s">
        <v>218</v>
      </c>
      <c r="F2" s="386" t="s">
        <v>217</v>
      </c>
      <c r="G2" s="402" t="s">
        <v>189</v>
      </c>
      <c r="H2" s="402" t="s">
        <v>222</v>
      </c>
      <c r="I2" s="386" t="s">
        <v>183</v>
      </c>
      <c r="J2" s="403" t="s">
        <v>80</v>
      </c>
      <c r="K2" s="386" t="s">
        <v>165</v>
      </c>
      <c r="L2" s="402" t="s">
        <v>190</v>
      </c>
      <c r="M2" s="386" t="s">
        <v>142</v>
      </c>
      <c r="N2" s="402" t="s">
        <v>191</v>
      </c>
      <c r="O2" s="402" t="s">
        <v>192</v>
      </c>
      <c r="P2" s="402" t="s">
        <v>193</v>
      </c>
      <c r="Q2" s="403" t="s">
        <v>81</v>
      </c>
      <c r="R2" s="386" t="s">
        <v>181</v>
      </c>
      <c r="S2" s="386" t="s">
        <v>194</v>
      </c>
    </row>
    <row r="3" spans="1:23" ht="15" x14ac:dyDescent="0.25">
      <c r="A3" s="137" t="s">
        <v>9</v>
      </c>
      <c r="B3" s="404"/>
      <c r="C3" s="138"/>
      <c r="D3" s="138"/>
      <c r="E3" s="138"/>
      <c r="F3" s="27"/>
      <c r="G3" s="138"/>
      <c r="H3" s="138"/>
      <c r="I3" s="27"/>
      <c r="J3" s="138"/>
      <c r="K3" s="27"/>
      <c r="L3" s="138"/>
      <c r="M3" s="27"/>
      <c r="N3" s="138"/>
      <c r="O3" s="138"/>
      <c r="P3" s="138"/>
      <c r="Q3" s="138"/>
      <c r="R3" s="27"/>
      <c r="S3" s="405"/>
      <c r="U3" s="300"/>
      <c r="V3" s="300"/>
      <c r="W3" s="300"/>
    </row>
    <row r="4" spans="1:23" x14ac:dyDescent="0.2">
      <c r="A4" s="33" t="s">
        <v>53</v>
      </c>
      <c r="B4" s="406">
        <f>'[2]Atlas Air'!$ID$4</f>
        <v>364</v>
      </c>
      <c r="C4" s="111">
        <f>[2]DHL!$ID$4+[2]DHL_Atlas!$ID$4+[2]DHL_Atlas!$ID$8+[2]DHL_Atlas!$ID$15</f>
        <v>1</v>
      </c>
      <c r="D4" s="111">
        <f>+[2]Airborne!$ID$4+[2]Airborne!$ID$8+[2]Airborne!$ID$15</f>
        <v>6</v>
      </c>
      <c r="E4" s="111">
        <f>[2]DHL_Bemidji!$ID$4+[2]DHL_Bemidji!$ID$8+[2]DHL_Bemidji!$ID$15</f>
        <v>464</v>
      </c>
      <c r="F4" s="80">
        <f>[2]Bemidji!$ID$4</f>
        <v>2416</v>
      </c>
      <c r="G4" s="111">
        <f>[2]DHL_Encore!$ID$4+[2]DHL_Encore!$ID$15</f>
        <v>17</v>
      </c>
      <c r="H4" s="111">
        <f>[2]DHL_Mesa!$ID$4+[2]DHL_Mesa!$ID$15</f>
        <v>276</v>
      </c>
      <c r="I4" s="111">
        <f>[2]Encore!$ID$4+[2]Encore!$ID$15</f>
        <v>0</v>
      </c>
      <c r="J4" s="111">
        <f>[2]FedEx!$ID$4+[2]FedEx!$ID$15</f>
        <v>1536</v>
      </c>
      <c r="K4" s="111">
        <f>[2]IFL!$ID$4+[2]IFL!$ID$15</f>
        <v>184</v>
      </c>
      <c r="L4" s="111">
        <f>[2]DHL_Kalitta!$ID$4+[2]DHL_Kalitta!$ID$15</f>
        <v>1</v>
      </c>
      <c r="M4" s="80">
        <f>'[2]Mountain Cargo'!$ID$4</f>
        <v>245</v>
      </c>
      <c r="N4" s="111">
        <f>[2]DHL_Southair!$ID$4+[2]DHL_Southair!$ID$15</f>
        <v>0</v>
      </c>
      <c r="O4" s="111">
        <f>[2]DHL_Swift!$ID$4+[2]DHL_Swift!$ID$15</f>
        <v>160</v>
      </c>
      <c r="P4" s="111">
        <f>+'[2]Sun Country Cargo'!$ID$4+'[2]Sun Country Cargo'!$ID$8+'[2]Sun Country Cargo'!$ID$15</f>
        <v>528</v>
      </c>
      <c r="Q4" s="111">
        <f>[2]UPS!$ID$4+[2]UPS!$ID$15</f>
        <v>1684</v>
      </c>
      <c r="R4" s="80">
        <f>'[2]Misc Cargo'!$ID$4</f>
        <v>4</v>
      </c>
      <c r="S4" s="315">
        <f>SUM(B4:R4)</f>
        <v>7886</v>
      </c>
      <c r="U4" s="300"/>
      <c r="V4" s="300"/>
      <c r="W4" s="186"/>
    </row>
    <row r="5" spans="1:23" x14ac:dyDescent="0.2">
      <c r="A5" s="33" t="s">
        <v>54</v>
      </c>
      <c r="B5" s="407">
        <f>'[2]Atlas Air'!$ID$5</f>
        <v>364</v>
      </c>
      <c r="C5" s="136">
        <f>[2]DHL!$ID$5+[2]DHL_Atlas!$ID$5+[2]DHL_Atlas!$ID$9+[2]DHL_Atlas!$ID$16</f>
        <v>1</v>
      </c>
      <c r="D5" s="136">
        <f>[2]Airborne!$ID$5+[2]Airborne!$ID$9+[2]Airborne!$ID$16</f>
        <v>6</v>
      </c>
      <c r="E5" s="136">
        <f>[2]DHL_Bemidji!$ID$5+[2]DHL_Bemidji!$ID$9+[2]DHL_Bemidji!$ID$16</f>
        <v>464</v>
      </c>
      <c r="F5" s="81">
        <f>[2]Bemidji!$ID$5</f>
        <v>2416</v>
      </c>
      <c r="G5" s="136">
        <f>[2]DHL_Encore!$ID$5</f>
        <v>17</v>
      </c>
      <c r="H5" s="136">
        <f>[2]DHL_Mesa!$ID$5</f>
        <v>276</v>
      </c>
      <c r="I5" s="136">
        <f>[2]Encore!$ID$5</f>
        <v>0</v>
      </c>
      <c r="J5" s="136">
        <f>[2]FedEx!$ID$5</f>
        <v>1536</v>
      </c>
      <c r="K5" s="136">
        <f>[2]IFL!$ID$5</f>
        <v>184</v>
      </c>
      <c r="L5" s="136">
        <f>[2]DHL_Kalitta!$ID$5</f>
        <v>1</v>
      </c>
      <c r="M5" s="81">
        <f>'[2]Mountain Cargo'!$ID$5</f>
        <v>245</v>
      </c>
      <c r="N5" s="136">
        <f>[2]DHL_Southair!$ID$5</f>
        <v>0</v>
      </c>
      <c r="O5" s="136">
        <f>[2]DHL_Swift!$ID$5</f>
        <v>160</v>
      </c>
      <c r="P5" s="136">
        <f>+'[2]Sun Country Cargo'!$ID$5+'[2]Sun Country Cargo'!$ID$9+'[2]Sun Country Cargo'!$ID$16</f>
        <v>530</v>
      </c>
      <c r="Q5" s="136">
        <f>[2]UPS!$ID$5+[2]UPS!$ID$16</f>
        <v>1682</v>
      </c>
      <c r="R5" s="81">
        <f>'[2]Misc Cargo'!$ID$5</f>
        <v>4</v>
      </c>
      <c r="S5" s="315">
        <f>SUM(B5:R5)</f>
        <v>7886</v>
      </c>
      <c r="U5" s="300"/>
      <c r="V5" s="300"/>
      <c r="W5" s="186"/>
    </row>
    <row r="6" spans="1:23" s="135" customFormat="1" x14ac:dyDescent="0.2">
      <c r="A6" s="139" t="s">
        <v>55</v>
      </c>
      <c r="B6" s="408">
        <f t="shared" ref="B6:R6" si="0">SUM(B4:B5)</f>
        <v>728</v>
      </c>
      <c r="C6" s="409">
        <f t="shared" si="0"/>
        <v>2</v>
      </c>
      <c r="D6" s="409">
        <f t="shared" ref="D6:E6" si="1">SUM(D4:D5)</f>
        <v>12</v>
      </c>
      <c r="E6" s="409">
        <f t="shared" si="1"/>
        <v>928</v>
      </c>
      <c r="F6" s="78">
        <f t="shared" si="0"/>
        <v>4832</v>
      </c>
      <c r="G6" s="409">
        <f t="shared" si="0"/>
        <v>34</v>
      </c>
      <c r="H6" s="409">
        <f t="shared" ref="H6" si="2">SUM(H4:H5)</f>
        <v>552</v>
      </c>
      <c r="I6" s="409">
        <f t="shared" si="0"/>
        <v>0</v>
      </c>
      <c r="J6" s="409">
        <f t="shared" si="0"/>
        <v>3072</v>
      </c>
      <c r="K6" s="409">
        <f t="shared" si="0"/>
        <v>368</v>
      </c>
      <c r="L6" s="409">
        <f t="shared" si="0"/>
        <v>2</v>
      </c>
      <c r="M6" s="78">
        <f t="shared" si="0"/>
        <v>490</v>
      </c>
      <c r="N6" s="409">
        <f t="shared" si="0"/>
        <v>0</v>
      </c>
      <c r="O6" s="409">
        <f t="shared" si="0"/>
        <v>320</v>
      </c>
      <c r="P6" s="409">
        <f t="shared" si="0"/>
        <v>1058</v>
      </c>
      <c r="Q6" s="409">
        <f t="shared" si="0"/>
        <v>3366</v>
      </c>
      <c r="R6" s="78">
        <f t="shared" si="0"/>
        <v>8</v>
      </c>
      <c r="S6" s="315">
        <f>SUM(B6:R6)</f>
        <v>15772</v>
      </c>
      <c r="W6" s="360"/>
    </row>
    <row r="7" spans="1:23" x14ac:dyDescent="0.2">
      <c r="A7" s="33"/>
      <c r="B7" s="406"/>
      <c r="C7" s="111"/>
      <c r="D7" s="111"/>
      <c r="E7" s="111"/>
      <c r="F7" s="80"/>
      <c r="G7" s="111"/>
      <c r="H7" s="111"/>
      <c r="I7" s="111"/>
      <c r="J7" s="111"/>
      <c r="K7" s="111"/>
      <c r="L7" s="111"/>
      <c r="M7" s="80"/>
      <c r="N7" s="111"/>
      <c r="O7" s="111"/>
      <c r="P7" s="111"/>
      <c r="Q7" s="111"/>
      <c r="R7" s="80"/>
      <c r="S7" s="315"/>
      <c r="U7" s="410"/>
      <c r="V7" s="300"/>
      <c r="W7" s="186"/>
    </row>
    <row r="8" spans="1:23" x14ac:dyDescent="0.2">
      <c r="A8" s="33" t="s">
        <v>56</v>
      </c>
      <c r="B8" s="406"/>
      <c r="C8" s="111"/>
      <c r="D8" s="111"/>
      <c r="E8" s="111"/>
      <c r="F8" s="80"/>
      <c r="G8" s="111"/>
      <c r="H8" s="111"/>
      <c r="I8" s="111"/>
      <c r="J8" s="111"/>
      <c r="K8" s="111"/>
      <c r="L8" s="111"/>
      <c r="M8" s="80"/>
      <c r="N8" s="111"/>
      <c r="O8" s="111"/>
      <c r="P8" s="111"/>
      <c r="Q8" s="111"/>
      <c r="R8" s="80">
        <f>'[2]Misc Cargo'!$ID$8</f>
        <v>2</v>
      </c>
      <c r="S8" s="315">
        <f t="shared" ref="S8:S10" si="3">SUM(B8:R8)</f>
        <v>2</v>
      </c>
      <c r="U8" s="300"/>
      <c r="V8" s="300"/>
      <c r="W8" s="186"/>
    </row>
    <row r="9" spans="1:23" ht="15" x14ac:dyDescent="0.25">
      <c r="A9" s="33" t="s">
        <v>57</v>
      </c>
      <c r="B9" s="407"/>
      <c r="C9" s="136"/>
      <c r="D9" s="136"/>
      <c r="E9" s="136"/>
      <c r="F9" s="81"/>
      <c r="G9" s="136"/>
      <c r="H9" s="136"/>
      <c r="I9" s="136"/>
      <c r="J9" s="136"/>
      <c r="K9" s="136"/>
      <c r="L9" s="136"/>
      <c r="M9" s="81"/>
      <c r="N9" s="136"/>
      <c r="O9" s="136"/>
      <c r="P9" s="136"/>
      <c r="Q9" s="136"/>
      <c r="R9" s="81">
        <f>'[2]Misc Cargo'!$ID$9</f>
        <v>2</v>
      </c>
      <c r="S9" s="315">
        <f t="shared" si="3"/>
        <v>2</v>
      </c>
      <c r="U9" s="300"/>
      <c r="V9" s="7"/>
      <c r="W9" s="186"/>
    </row>
    <row r="10" spans="1:23" s="135" customFormat="1" x14ac:dyDescent="0.2">
      <c r="A10" s="139" t="s">
        <v>58</v>
      </c>
      <c r="B10" s="408">
        <f t="shared" ref="B10:R10" si="4">SUM(B8:B9)</f>
        <v>0</v>
      </c>
      <c r="C10" s="409">
        <f t="shared" si="4"/>
        <v>0</v>
      </c>
      <c r="D10" s="409">
        <f t="shared" ref="D10:E10" si="5">SUM(D8:D9)</f>
        <v>0</v>
      </c>
      <c r="E10" s="409">
        <f t="shared" si="5"/>
        <v>0</v>
      </c>
      <c r="F10" s="78">
        <f t="shared" si="4"/>
        <v>0</v>
      </c>
      <c r="G10" s="409">
        <f t="shared" si="4"/>
        <v>0</v>
      </c>
      <c r="H10" s="409">
        <f t="shared" ref="H10" si="6">SUM(H8:H9)</f>
        <v>0</v>
      </c>
      <c r="I10" s="409">
        <f t="shared" si="4"/>
        <v>0</v>
      </c>
      <c r="J10" s="409">
        <f t="shared" si="4"/>
        <v>0</v>
      </c>
      <c r="K10" s="409">
        <f t="shared" si="4"/>
        <v>0</v>
      </c>
      <c r="L10" s="409">
        <f t="shared" si="4"/>
        <v>0</v>
      </c>
      <c r="M10" s="78">
        <f t="shared" si="4"/>
        <v>0</v>
      </c>
      <c r="N10" s="409">
        <f t="shared" si="4"/>
        <v>0</v>
      </c>
      <c r="O10" s="409">
        <f t="shared" si="4"/>
        <v>0</v>
      </c>
      <c r="P10" s="409">
        <f t="shared" si="4"/>
        <v>0</v>
      </c>
      <c r="Q10" s="409">
        <f t="shared" si="4"/>
        <v>0</v>
      </c>
      <c r="R10" s="78">
        <f t="shared" si="4"/>
        <v>4</v>
      </c>
      <c r="S10" s="315">
        <f t="shared" si="3"/>
        <v>4</v>
      </c>
      <c r="W10" s="360"/>
    </row>
    <row r="11" spans="1:23" x14ac:dyDescent="0.2">
      <c r="A11" s="33"/>
      <c r="B11" s="406"/>
      <c r="C11" s="111"/>
      <c r="D11" s="111"/>
      <c r="E11" s="111"/>
      <c r="F11" s="80"/>
      <c r="G11" s="111"/>
      <c r="H11" s="111"/>
      <c r="I11" s="111"/>
      <c r="J11" s="111"/>
      <c r="K11" s="111"/>
      <c r="L11" s="111"/>
      <c r="M11" s="80"/>
      <c r="N11" s="111"/>
      <c r="O11" s="111"/>
      <c r="P11" s="111"/>
      <c r="Q11" s="111"/>
      <c r="R11" s="80"/>
      <c r="S11" s="314"/>
      <c r="U11" s="300"/>
      <c r="V11" s="300"/>
      <c r="W11" s="186"/>
    </row>
    <row r="12" spans="1:23" ht="13.5" thickBot="1" x14ac:dyDescent="0.25">
      <c r="A12" s="140" t="s">
        <v>30</v>
      </c>
      <c r="B12" s="411">
        <f t="shared" ref="B12:R12" si="7">B6+B10</f>
        <v>728</v>
      </c>
      <c r="C12" s="141">
        <f t="shared" si="7"/>
        <v>2</v>
      </c>
      <c r="D12" s="141">
        <f t="shared" ref="D12:E12" si="8">D6+D10</f>
        <v>12</v>
      </c>
      <c r="E12" s="141">
        <f t="shared" si="8"/>
        <v>928</v>
      </c>
      <c r="F12" s="142">
        <f t="shared" si="7"/>
        <v>4832</v>
      </c>
      <c r="G12" s="141">
        <f t="shared" si="7"/>
        <v>34</v>
      </c>
      <c r="H12" s="141">
        <f t="shared" ref="H12" si="9">H6+H10</f>
        <v>552</v>
      </c>
      <c r="I12" s="141">
        <f t="shared" si="7"/>
        <v>0</v>
      </c>
      <c r="J12" s="141">
        <f t="shared" si="7"/>
        <v>3072</v>
      </c>
      <c r="K12" s="141">
        <f t="shared" si="7"/>
        <v>368</v>
      </c>
      <c r="L12" s="141">
        <f t="shared" si="7"/>
        <v>2</v>
      </c>
      <c r="M12" s="142">
        <f t="shared" si="7"/>
        <v>490</v>
      </c>
      <c r="N12" s="141">
        <f t="shared" si="7"/>
        <v>0</v>
      </c>
      <c r="O12" s="141">
        <f t="shared" si="7"/>
        <v>320</v>
      </c>
      <c r="P12" s="141">
        <f t="shared" si="7"/>
        <v>1058</v>
      </c>
      <c r="Q12" s="141">
        <f t="shared" si="7"/>
        <v>3366</v>
      </c>
      <c r="R12" s="142">
        <f t="shared" si="7"/>
        <v>12</v>
      </c>
      <c r="S12" s="412">
        <f>SUM(B12:R12)</f>
        <v>15776</v>
      </c>
      <c r="U12" s="300"/>
      <c r="V12" s="300"/>
      <c r="W12" s="186"/>
    </row>
    <row r="13" spans="1:23" ht="13.5" thickBot="1" x14ac:dyDescent="0.25">
      <c r="A13" s="127"/>
      <c r="B13" s="413"/>
      <c r="C13" s="414"/>
      <c r="D13" s="414"/>
      <c r="E13" s="414"/>
      <c r="F13" s="237"/>
      <c r="G13" s="414"/>
      <c r="H13" s="414"/>
      <c r="I13" s="414"/>
      <c r="J13" s="414"/>
      <c r="K13" s="414"/>
      <c r="L13" s="414"/>
      <c r="M13" s="237"/>
      <c r="N13" s="414"/>
      <c r="O13" s="414"/>
      <c r="P13" s="414"/>
      <c r="Q13" s="414"/>
      <c r="R13" s="237"/>
      <c r="S13" s="2"/>
      <c r="U13" s="300"/>
      <c r="V13" s="300"/>
      <c r="W13" s="186"/>
    </row>
    <row r="14" spans="1:23" ht="15" x14ac:dyDescent="0.25">
      <c r="A14" s="143" t="s">
        <v>89</v>
      </c>
      <c r="B14" s="415"/>
      <c r="C14" s="144"/>
      <c r="D14" s="144"/>
      <c r="E14" s="144"/>
      <c r="F14" s="54"/>
      <c r="G14" s="144"/>
      <c r="H14" s="144"/>
      <c r="I14" s="144"/>
      <c r="J14" s="144"/>
      <c r="K14" s="144"/>
      <c r="L14" s="144"/>
      <c r="M14" s="54"/>
      <c r="N14" s="144"/>
      <c r="O14" s="144"/>
      <c r="P14" s="144"/>
      <c r="Q14" s="144"/>
      <c r="R14" s="54"/>
      <c r="S14" s="416"/>
      <c r="U14" s="300"/>
      <c r="V14" s="300"/>
      <c r="W14" s="186"/>
    </row>
    <row r="15" spans="1:23" x14ac:dyDescent="0.2">
      <c r="A15" s="145" t="s">
        <v>90</v>
      </c>
      <c r="B15" s="406"/>
      <c r="C15" s="111"/>
      <c r="D15" s="111"/>
      <c r="E15" s="111"/>
      <c r="F15" s="2"/>
      <c r="G15" s="111"/>
      <c r="H15" s="111"/>
      <c r="I15" s="111"/>
      <c r="J15" s="111"/>
      <c r="K15" s="111"/>
      <c r="L15" s="111"/>
      <c r="M15" s="2"/>
      <c r="N15" s="111"/>
      <c r="O15" s="111"/>
      <c r="P15" s="111"/>
      <c r="Q15" s="111"/>
      <c r="R15" s="2"/>
      <c r="S15" s="131"/>
      <c r="U15" s="300"/>
      <c r="V15" s="300"/>
      <c r="W15" s="186"/>
    </row>
    <row r="16" spans="1:23" x14ac:dyDescent="0.2">
      <c r="A16" s="33" t="s">
        <v>38</v>
      </c>
      <c r="B16" s="406">
        <f>'[2]Atlas Air'!$ID$47</f>
        <v>25192570</v>
      </c>
      <c r="C16" s="111">
        <f>[2]DHL_Atlas!$ID$47</f>
        <v>0</v>
      </c>
      <c r="D16" s="111">
        <f>[2]DHL!$ID$47+[2]Airborne!$ID$47</f>
        <v>196930</v>
      </c>
      <c r="E16" s="111">
        <f>[2]DHL_Bemidji!$ID$47</f>
        <v>612546</v>
      </c>
      <c r="F16" s="513" t="s">
        <v>83</v>
      </c>
      <c r="G16" s="111">
        <f>[2]DHL_Encore!$ID$47</f>
        <v>467166</v>
      </c>
      <c r="H16" s="111">
        <f>[2]DHL_Mesa!$ID$47</f>
        <v>6232468</v>
      </c>
      <c r="I16" s="111">
        <f>[2]Encore!$ID$47</f>
        <v>0</v>
      </c>
      <c r="J16" s="111">
        <f>[2]FedEx!$ID$47</f>
        <v>93573149</v>
      </c>
      <c r="K16" s="111">
        <f>[2]IFL!$ID$47</f>
        <v>709112</v>
      </c>
      <c r="L16" s="111">
        <f>[2]DHL_Kalitta!$ID$47</f>
        <v>33968</v>
      </c>
      <c r="M16" s="80">
        <f>'[2]Mountain Cargo'!$ID$47</f>
        <v>0</v>
      </c>
      <c r="N16" s="111">
        <f>[2]DHL_Southair!$ID$47</f>
        <v>0</v>
      </c>
      <c r="O16" s="111">
        <f>[2]DHL_Swift!$ID$47</f>
        <v>5449053</v>
      </c>
      <c r="P16" s="111">
        <f>+'[2]Sun Country Cargo'!$ID$47</f>
        <v>16129030</v>
      </c>
      <c r="Q16" s="111">
        <f>[2]UPS!$ID$47</f>
        <v>67771555</v>
      </c>
      <c r="R16" s="80">
        <f>'[2]Misc Cargo'!$ID$47</f>
        <v>58805</v>
      </c>
      <c r="S16" s="315">
        <f>SUM(B16:E16)+SUM(G16:R16)</f>
        <v>216426352</v>
      </c>
      <c r="U16" s="300"/>
      <c r="V16" s="300"/>
      <c r="W16" s="186"/>
    </row>
    <row r="17" spans="1:23" x14ac:dyDescent="0.2">
      <c r="A17" s="33" t="s">
        <v>39</v>
      </c>
      <c r="B17" s="406">
        <f>'[2]Atlas Air'!$ID$48</f>
        <v>0</v>
      </c>
      <c r="C17" s="111">
        <f>[2]DHL!$ID$48</f>
        <v>0</v>
      </c>
      <c r="D17" s="111">
        <f>[2]DHL!$ID$48</f>
        <v>0</v>
      </c>
      <c r="E17" s="111">
        <f>[2]DHL!$ID$48</f>
        <v>0</v>
      </c>
      <c r="F17" s="514"/>
      <c r="G17" s="111">
        <f>[2]DHL_Encore!$ID$48</f>
        <v>0</v>
      </c>
      <c r="H17" s="111">
        <f>[2]DHL_Mesa!$ID$48</f>
        <v>0</v>
      </c>
      <c r="I17" s="111">
        <f>[2]Encore!$ID$48</f>
        <v>0</v>
      </c>
      <c r="J17" s="111">
        <f>[2]FedEx!$ID$48</f>
        <v>0</v>
      </c>
      <c r="K17" s="111">
        <f>[2]IFL!$ID$48</f>
        <v>0</v>
      </c>
      <c r="L17" s="111">
        <f>[2]DHL_Kalitta!$ID$48</f>
        <v>0</v>
      </c>
      <c r="M17" s="80">
        <f>'[2]Mountain Cargo'!$ID$48</f>
        <v>590618</v>
      </c>
      <c r="N17" s="111">
        <f>[2]DHL_Southair!$ID$48</f>
        <v>0</v>
      </c>
      <c r="O17" s="111">
        <f>[2]DHL_Swift!$ID$48</f>
        <v>0</v>
      </c>
      <c r="P17" s="111">
        <f>+'[2]Sun Country Cargo'!$ID$48</f>
        <v>0</v>
      </c>
      <c r="Q17" s="111">
        <f>[2]UPS!$ID$48</f>
        <v>15321489</v>
      </c>
      <c r="R17" s="80">
        <f>'[2]Misc Cargo'!$ID$48</f>
        <v>0</v>
      </c>
      <c r="S17" s="315">
        <f>SUM(B17:E17)+SUM(G17:R17)</f>
        <v>15912107</v>
      </c>
      <c r="U17" s="300"/>
      <c r="V17" s="300"/>
      <c r="W17" s="186"/>
    </row>
    <row r="18" spans="1:23" x14ac:dyDescent="0.2">
      <c r="A18" s="146" t="s">
        <v>40</v>
      </c>
      <c r="B18" s="417">
        <f>SUM(B16:B17)</f>
        <v>25192570</v>
      </c>
      <c r="C18" s="190">
        <f>SUM(C16:C17)</f>
        <v>0</v>
      </c>
      <c r="D18" s="190">
        <f>SUM(D16:D17)</f>
        <v>196930</v>
      </c>
      <c r="E18" s="190">
        <f>SUM(E16:E17)</f>
        <v>612546</v>
      </c>
      <c r="F18" s="514"/>
      <c r="G18" s="190">
        <f>SUM(G16:G17)</f>
        <v>467166</v>
      </c>
      <c r="H18" s="190">
        <f>SUM(H16:H17)</f>
        <v>6232468</v>
      </c>
      <c r="I18" s="190">
        <f>SUM(I16:I17)</f>
        <v>0</v>
      </c>
      <c r="J18" s="190">
        <f>SUM(J16:J17)</f>
        <v>93573149</v>
      </c>
      <c r="K18" s="190">
        <f>SUM(K16:K17)</f>
        <v>709112</v>
      </c>
      <c r="L18" s="190">
        <f t="shared" ref="L18:R18" si="10">SUM(L16:L17)</f>
        <v>33968</v>
      </c>
      <c r="M18" s="191">
        <f t="shared" si="10"/>
        <v>590618</v>
      </c>
      <c r="N18" s="190">
        <f t="shared" si="10"/>
        <v>0</v>
      </c>
      <c r="O18" s="190">
        <f t="shared" si="10"/>
        <v>5449053</v>
      </c>
      <c r="P18" s="190">
        <f t="shared" si="10"/>
        <v>16129030</v>
      </c>
      <c r="Q18" s="190">
        <f t="shared" si="10"/>
        <v>83093044</v>
      </c>
      <c r="R18" s="191">
        <f t="shared" si="10"/>
        <v>58805</v>
      </c>
      <c r="S18" s="418">
        <f>SUM(B18:E18)+SUM(G18:R18)</f>
        <v>232338459</v>
      </c>
      <c r="U18" s="300"/>
      <c r="V18" s="300"/>
      <c r="W18" s="186"/>
    </row>
    <row r="19" spans="1:23" x14ac:dyDescent="0.2">
      <c r="A19" s="33"/>
      <c r="B19" s="406"/>
      <c r="C19" s="111"/>
      <c r="D19" s="111"/>
      <c r="E19" s="111"/>
      <c r="F19" s="514"/>
      <c r="G19" s="111"/>
      <c r="H19" s="111"/>
      <c r="I19" s="111"/>
      <c r="J19" s="111"/>
      <c r="K19" s="111"/>
      <c r="L19" s="111"/>
      <c r="M19" s="80"/>
      <c r="N19" s="111"/>
      <c r="O19" s="111"/>
      <c r="P19" s="111"/>
      <c r="Q19" s="111"/>
      <c r="R19" s="80"/>
      <c r="S19" s="315"/>
      <c r="U19" s="410"/>
      <c r="V19" s="300"/>
      <c r="W19" s="186"/>
    </row>
    <row r="20" spans="1:23" x14ac:dyDescent="0.2">
      <c r="A20" s="145" t="s">
        <v>84</v>
      </c>
      <c r="B20" s="406"/>
      <c r="C20" s="111"/>
      <c r="D20" s="111"/>
      <c r="E20" s="111"/>
      <c r="F20" s="514"/>
      <c r="G20" s="111"/>
      <c r="H20" s="111"/>
      <c r="I20" s="111"/>
      <c r="J20" s="111"/>
      <c r="K20" s="111"/>
      <c r="L20" s="111"/>
      <c r="M20" s="80"/>
      <c r="N20" s="111"/>
      <c r="O20" s="111"/>
      <c r="P20" s="111"/>
      <c r="Q20" s="111"/>
      <c r="R20" s="80"/>
      <c r="S20" s="315"/>
      <c r="U20" s="410"/>
      <c r="V20" s="300"/>
      <c r="W20" s="186"/>
    </row>
    <row r="21" spans="1:23" x14ac:dyDescent="0.2">
      <c r="A21" s="33" t="s">
        <v>59</v>
      </c>
      <c r="B21" s="406">
        <f>'[2]Atlas Air'!$ID$52</f>
        <v>16721088</v>
      </c>
      <c r="C21" s="111">
        <f>[2]DHL_Atlas!$ID$52</f>
        <v>0</v>
      </c>
      <c r="D21" s="111">
        <f>[2]DHL!$ID$52+[2]Airborne!$ID$52</f>
        <v>191540</v>
      </c>
      <c r="E21" s="111">
        <f>[2]DHL_Bemidji!$ID$52</f>
        <v>600746</v>
      </c>
      <c r="F21" s="514"/>
      <c r="G21" s="111">
        <f>[2]DHL_Encore!$ID$52</f>
        <v>302720</v>
      </c>
      <c r="H21" s="111">
        <f>[2]DHL_Mesa!$ID$52</f>
        <v>2874610</v>
      </c>
      <c r="I21" s="111">
        <f>[2]Encore!$ID$52</f>
        <v>0</v>
      </c>
      <c r="J21" s="111">
        <f>[2]FedEx!$ID$52</f>
        <v>85700483</v>
      </c>
      <c r="K21" s="111">
        <f>[2]IFL!$ID$52</f>
        <v>8060</v>
      </c>
      <c r="L21" s="111">
        <f>[2]DHL_Kalitta!$ID$52</f>
        <v>9193</v>
      </c>
      <c r="M21" s="80">
        <f>'[2]Mountain Cargo'!$ID$52</f>
        <v>328635</v>
      </c>
      <c r="N21" s="111">
        <f>[2]DHL_Southair!$ID$52</f>
        <v>0</v>
      </c>
      <c r="O21" s="111">
        <f>[2]DHL_Swift!$ID$52</f>
        <v>2391523</v>
      </c>
      <c r="P21" s="111">
        <f>+'[2]Sun Country Cargo'!$ID$52</f>
        <v>11229145</v>
      </c>
      <c r="Q21" s="111">
        <f>[2]UPS!$ID$52</f>
        <v>59913722</v>
      </c>
      <c r="R21" s="80">
        <f>'[2]Misc Cargo'!$ID$52</f>
        <v>52439</v>
      </c>
      <c r="S21" s="315">
        <f>SUM(B21:E21)+SUM(G21:R21)</f>
        <v>180323904</v>
      </c>
      <c r="U21" s="300"/>
      <c r="V21" s="300"/>
      <c r="W21" s="186"/>
    </row>
    <row r="22" spans="1:23" x14ac:dyDescent="0.2">
      <c r="A22" s="33" t="s">
        <v>60</v>
      </c>
      <c r="B22" s="406">
        <f>'[2]Atlas Air'!$ID$53</f>
        <v>0</v>
      </c>
      <c r="C22" s="111">
        <f>[2]DHL!$ID$53</f>
        <v>0</v>
      </c>
      <c r="D22" s="111">
        <f>[2]DHL!$ID$53</f>
        <v>0</v>
      </c>
      <c r="E22" s="111">
        <f>[2]DHL!$ID$53</f>
        <v>0</v>
      </c>
      <c r="F22" s="514"/>
      <c r="G22" s="111">
        <f>[2]DHL_Encore!$ID$53</f>
        <v>0</v>
      </c>
      <c r="H22" s="111">
        <f>[2]DHL_Mesa!$ID$53</f>
        <v>0</v>
      </c>
      <c r="I22" s="111">
        <f>[2]Encore!$ID$53</f>
        <v>0</v>
      </c>
      <c r="J22" s="111">
        <f>[2]FedEx!$ID$53</f>
        <v>0</v>
      </c>
      <c r="K22" s="111">
        <f>[2]IFL!$ID$53</f>
        <v>0</v>
      </c>
      <c r="L22" s="111">
        <f>[2]DHL_Kalitta!$ID$53</f>
        <v>0</v>
      </c>
      <c r="M22" s="80">
        <f>'[2]Mountain Cargo'!$ID$53</f>
        <v>853422</v>
      </c>
      <c r="N22" s="111">
        <f>[2]DHL_Southair!$ID$53</f>
        <v>0</v>
      </c>
      <c r="O22" s="111">
        <f>[2]DHL_Swift!$ID$53</f>
        <v>0</v>
      </c>
      <c r="P22" s="111">
        <f>+'[2]Sun Country Cargo'!$ID$53</f>
        <v>0</v>
      </c>
      <c r="Q22" s="111">
        <f>[2]UPS!$ID$53</f>
        <v>10101757</v>
      </c>
      <c r="R22" s="80">
        <f>'[2]Misc Cargo'!$ID$53</f>
        <v>0</v>
      </c>
      <c r="S22" s="315">
        <f>SUM(B22:E22)+SUM(G22:R22)</f>
        <v>10955179</v>
      </c>
      <c r="U22" s="300"/>
      <c r="V22" s="300"/>
      <c r="W22" s="186"/>
    </row>
    <row r="23" spans="1:23" x14ac:dyDescent="0.2">
      <c r="A23" s="146" t="s">
        <v>42</v>
      </c>
      <c r="B23" s="417">
        <f>SUM(B21:B22)</f>
        <v>16721088</v>
      </c>
      <c r="C23" s="190">
        <f>SUM(C21:C22)</f>
        <v>0</v>
      </c>
      <c r="D23" s="190">
        <f>SUM(D21:D22)</f>
        <v>191540</v>
      </c>
      <c r="E23" s="190">
        <f>SUM(E21:E22)</f>
        <v>600746</v>
      </c>
      <c r="F23" s="514"/>
      <c r="G23" s="190">
        <f t="shared" ref="G23:R23" si="11">SUM(G21:G22)</f>
        <v>302720</v>
      </c>
      <c r="H23" s="190">
        <f t="shared" ref="H23" si="12">SUM(H21:H22)</f>
        <v>2874610</v>
      </c>
      <c r="I23" s="190">
        <f t="shared" si="11"/>
        <v>0</v>
      </c>
      <c r="J23" s="190">
        <f t="shared" si="11"/>
        <v>85700483</v>
      </c>
      <c r="K23" s="190">
        <f t="shared" si="11"/>
        <v>8060</v>
      </c>
      <c r="L23" s="190">
        <f t="shared" si="11"/>
        <v>9193</v>
      </c>
      <c r="M23" s="191">
        <f t="shared" si="11"/>
        <v>1182057</v>
      </c>
      <c r="N23" s="190">
        <f t="shared" si="11"/>
        <v>0</v>
      </c>
      <c r="O23" s="190">
        <f t="shared" si="11"/>
        <v>2391523</v>
      </c>
      <c r="P23" s="190">
        <f t="shared" si="11"/>
        <v>11229145</v>
      </c>
      <c r="Q23" s="190">
        <f t="shared" si="11"/>
        <v>70015479</v>
      </c>
      <c r="R23" s="191">
        <f t="shared" si="11"/>
        <v>52439</v>
      </c>
      <c r="S23" s="418">
        <f>SUM(B23:E23)+SUM(G23:R23)</f>
        <v>191279083</v>
      </c>
      <c r="U23" s="300"/>
      <c r="V23" s="300"/>
      <c r="W23" s="186"/>
    </row>
    <row r="24" spans="1:23" x14ac:dyDescent="0.2">
      <c r="A24" s="33"/>
      <c r="B24" s="406"/>
      <c r="C24" s="111"/>
      <c r="D24" s="111"/>
      <c r="E24" s="111"/>
      <c r="F24" s="514"/>
      <c r="G24" s="111"/>
      <c r="H24" s="111"/>
      <c r="I24" s="111"/>
      <c r="J24" s="111"/>
      <c r="K24" s="111"/>
      <c r="L24" s="111"/>
      <c r="M24" s="80"/>
      <c r="N24" s="111"/>
      <c r="O24" s="111"/>
      <c r="P24" s="111"/>
      <c r="Q24" s="111"/>
      <c r="R24" s="80"/>
      <c r="S24" s="315"/>
      <c r="U24" s="300"/>
      <c r="V24" s="300"/>
      <c r="W24" s="186"/>
    </row>
    <row r="25" spans="1:23" x14ac:dyDescent="0.2">
      <c r="A25" s="145" t="s">
        <v>91</v>
      </c>
      <c r="B25" s="406"/>
      <c r="C25" s="111"/>
      <c r="D25" s="111"/>
      <c r="E25" s="111"/>
      <c r="F25" s="514"/>
      <c r="G25" s="111"/>
      <c r="H25" s="111"/>
      <c r="I25" s="111"/>
      <c r="J25" s="111"/>
      <c r="K25" s="111"/>
      <c r="L25" s="111"/>
      <c r="M25" s="80"/>
      <c r="N25" s="111"/>
      <c r="O25" s="111"/>
      <c r="P25" s="111"/>
      <c r="Q25" s="111"/>
      <c r="R25" s="80"/>
      <c r="S25" s="315"/>
      <c r="U25" s="300"/>
      <c r="V25" s="300"/>
      <c r="W25" s="186"/>
    </row>
    <row r="26" spans="1:23" x14ac:dyDescent="0.2">
      <c r="A26" s="33" t="s">
        <v>59</v>
      </c>
      <c r="B26" s="406">
        <f>'[2]Atlas Air'!$ID$57</f>
        <v>0</v>
      </c>
      <c r="C26" s="111">
        <f>[2]DHL!$ID$57</f>
        <v>0</v>
      </c>
      <c r="D26" s="111">
        <f>[2]DHL!$ID$57</f>
        <v>0</v>
      </c>
      <c r="E26" s="111">
        <f>[2]DHL!$ID$57</f>
        <v>0</v>
      </c>
      <c r="F26" s="514"/>
      <c r="G26" s="111">
        <f>[2]DHL_Encore!$ID$57</f>
        <v>0</v>
      </c>
      <c r="H26" s="111">
        <f>[2]DHL_Mesa!$ID$57</f>
        <v>0</v>
      </c>
      <c r="I26" s="111">
        <f>[2]Encore!$ID$57</f>
        <v>0</v>
      </c>
      <c r="J26" s="111">
        <f>[2]FedEx!$ID$57</f>
        <v>0</v>
      </c>
      <c r="K26" s="111">
        <f>[2]IFL!$ID$57</f>
        <v>0</v>
      </c>
      <c r="L26" s="111">
        <f>[2]DHL_Kalitta!$ID$57</f>
        <v>0</v>
      </c>
      <c r="M26" s="80">
        <f>'[2]Mountain Cargo'!$ID$57</f>
        <v>0</v>
      </c>
      <c r="N26" s="111">
        <f>[2]DHL_Southair!$ID$57</f>
        <v>0</v>
      </c>
      <c r="O26" s="111">
        <f>[2]DHL_Swift!$ID$57</f>
        <v>0</v>
      </c>
      <c r="P26" s="111">
        <f>+'[2]Sun Country Cargo'!$ID$57</f>
        <v>0</v>
      </c>
      <c r="Q26" s="111">
        <f>[2]UPS!$ID$57</f>
        <v>0</v>
      </c>
      <c r="R26" s="80">
        <f>'[2]Misc Cargo'!$ID$57</f>
        <v>0</v>
      </c>
      <c r="S26" s="315">
        <f t="shared" ref="S26:S28" si="13">SUM(B26:C26)+SUM(G26:R26)</f>
        <v>0</v>
      </c>
      <c r="U26" s="300"/>
      <c r="V26" s="300"/>
      <c r="W26" s="300"/>
    </row>
    <row r="27" spans="1:23" x14ac:dyDescent="0.2">
      <c r="A27" s="33" t="s">
        <v>60</v>
      </c>
      <c r="B27" s="406">
        <f>'[2]Atlas Air'!$ID$58</f>
        <v>0</v>
      </c>
      <c r="C27" s="111">
        <f>[2]DHL!$ID$58</f>
        <v>0</v>
      </c>
      <c r="D27" s="111">
        <f>[2]DHL!$ID$58</f>
        <v>0</v>
      </c>
      <c r="E27" s="111">
        <f>[2]DHL!$ID$58</f>
        <v>0</v>
      </c>
      <c r="F27" s="514"/>
      <c r="G27" s="111">
        <f>[2]DHL_Encore!$ID$58</f>
        <v>0</v>
      </c>
      <c r="H27" s="111">
        <f>[2]DHL_Mesa!$ID$58</f>
        <v>0</v>
      </c>
      <c r="I27" s="111">
        <f>[2]Encore!$ID$58</f>
        <v>0</v>
      </c>
      <c r="J27" s="111">
        <f>[2]FedEx!$ID$58</f>
        <v>0</v>
      </c>
      <c r="K27" s="111">
        <f>[2]IFL!$ID$58</f>
        <v>0</v>
      </c>
      <c r="L27" s="111">
        <f>[2]DHL_Kalitta!$ID$58</f>
        <v>0</v>
      </c>
      <c r="M27" s="80">
        <f>'[2]Mountain Cargo'!$ID$58</f>
        <v>0</v>
      </c>
      <c r="N27" s="111">
        <f>[2]DHL_Southair!$ID$58</f>
        <v>0</v>
      </c>
      <c r="O27" s="111">
        <f>[2]DHL_Swift!$ID$58</f>
        <v>0</v>
      </c>
      <c r="P27" s="111">
        <f>+'[2]Sun Country Cargo'!$ID$58</f>
        <v>0</v>
      </c>
      <c r="Q27" s="111">
        <f>[2]UPS!$ID$58</f>
        <v>0</v>
      </c>
      <c r="R27" s="80">
        <f>'[2]Misc Cargo'!$ID$58</f>
        <v>0</v>
      </c>
      <c r="S27" s="315">
        <f t="shared" si="13"/>
        <v>0</v>
      </c>
      <c r="U27" s="300"/>
      <c r="V27" s="300"/>
      <c r="W27" s="186"/>
    </row>
    <row r="28" spans="1:23" x14ac:dyDescent="0.2">
      <c r="A28" s="146" t="s">
        <v>44</v>
      </c>
      <c r="B28" s="417">
        <f>SUM(B26:B27)</f>
        <v>0</v>
      </c>
      <c r="C28" s="190">
        <f>SUM(C26:C27)</f>
        <v>0</v>
      </c>
      <c r="D28" s="190">
        <f>SUM(D26:D27)</f>
        <v>0</v>
      </c>
      <c r="E28" s="190">
        <f>SUM(E26:E27)</f>
        <v>0</v>
      </c>
      <c r="F28" s="514"/>
      <c r="G28" s="190">
        <f t="shared" ref="G28:R28" si="14">SUM(G26:G27)</f>
        <v>0</v>
      </c>
      <c r="H28" s="190">
        <f t="shared" ref="H28" si="15">SUM(H26:H27)</f>
        <v>0</v>
      </c>
      <c r="I28" s="190">
        <f t="shared" si="14"/>
        <v>0</v>
      </c>
      <c r="J28" s="190">
        <f t="shared" si="14"/>
        <v>0</v>
      </c>
      <c r="K28" s="190">
        <f t="shared" si="14"/>
        <v>0</v>
      </c>
      <c r="L28" s="190">
        <f t="shared" si="14"/>
        <v>0</v>
      </c>
      <c r="M28" s="191">
        <f t="shared" si="14"/>
        <v>0</v>
      </c>
      <c r="N28" s="190">
        <f t="shared" si="14"/>
        <v>0</v>
      </c>
      <c r="O28" s="190">
        <f t="shared" si="14"/>
        <v>0</v>
      </c>
      <c r="P28" s="190">
        <f t="shared" si="14"/>
        <v>0</v>
      </c>
      <c r="Q28" s="190">
        <f t="shared" si="14"/>
        <v>0</v>
      </c>
      <c r="R28" s="191">
        <f t="shared" si="14"/>
        <v>0</v>
      </c>
      <c r="S28" s="418">
        <f t="shared" si="13"/>
        <v>0</v>
      </c>
      <c r="U28" s="300"/>
      <c r="V28" s="300"/>
      <c r="W28" s="300"/>
    </row>
    <row r="29" spans="1:23" x14ac:dyDescent="0.2">
      <c r="A29" s="33"/>
      <c r="B29" s="406"/>
      <c r="C29" s="111"/>
      <c r="D29" s="111"/>
      <c r="E29" s="111"/>
      <c r="F29" s="514"/>
      <c r="G29" s="111"/>
      <c r="H29" s="111"/>
      <c r="I29" s="111"/>
      <c r="J29" s="111"/>
      <c r="K29" s="111"/>
      <c r="L29" s="111"/>
      <c r="M29" s="80"/>
      <c r="N29" s="111"/>
      <c r="O29" s="111"/>
      <c r="P29" s="111"/>
      <c r="Q29" s="111"/>
      <c r="R29" s="80"/>
      <c r="S29" s="315"/>
      <c r="U29" s="300"/>
      <c r="V29" s="300"/>
      <c r="W29" s="300"/>
    </row>
    <row r="30" spans="1:23" x14ac:dyDescent="0.2">
      <c r="A30" s="147" t="s">
        <v>45</v>
      </c>
      <c r="B30" s="406"/>
      <c r="C30" s="111"/>
      <c r="D30" s="111"/>
      <c r="E30" s="111"/>
      <c r="F30" s="514"/>
      <c r="G30" s="111"/>
      <c r="H30" s="111"/>
      <c r="I30" s="111"/>
      <c r="J30" s="111"/>
      <c r="K30" s="111"/>
      <c r="L30" s="111"/>
      <c r="M30" s="80"/>
      <c r="N30" s="111"/>
      <c r="O30" s="111"/>
      <c r="P30" s="111"/>
      <c r="Q30" s="111"/>
      <c r="R30" s="80"/>
      <c r="S30" s="315"/>
      <c r="U30" s="300"/>
      <c r="V30" s="300"/>
      <c r="W30" s="300"/>
    </row>
    <row r="31" spans="1:23" x14ac:dyDescent="0.2">
      <c r="A31" s="33" t="s">
        <v>85</v>
      </c>
      <c r="B31" s="406">
        <f>B26+B21+B16</f>
        <v>41913658</v>
      </c>
      <c r="C31" s="111">
        <f t="shared" ref="C31:R33" si="16">C26+C21+C16</f>
        <v>0</v>
      </c>
      <c r="D31" s="111">
        <f t="shared" ref="D31:E31" si="17">D26+D21+D16</f>
        <v>388470</v>
      </c>
      <c r="E31" s="111">
        <f t="shared" si="17"/>
        <v>1213292</v>
      </c>
      <c r="F31" s="514"/>
      <c r="G31" s="111">
        <f t="shared" ref="G31:P33" si="18">G26+G21+G16</f>
        <v>769886</v>
      </c>
      <c r="H31" s="111">
        <f t="shared" ref="H31" si="19">H26+H21+H16</f>
        <v>9107078</v>
      </c>
      <c r="I31" s="111">
        <f t="shared" si="18"/>
        <v>0</v>
      </c>
      <c r="J31" s="111">
        <f t="shared" si="18"/>
        <v>179273632</v>
      </c>
      <c r="K31" s="111">
        <f t="shared" si="18"/>
        <v>717172</v>
      </c>
      <c r="L31" s="111">
        <f t="shared" si="18"/>
        <v>43161</v>
      </c>
      <c r="M31" s="80">
        <f>M26+M21+M16</f>
        <v>328635</v>
      </c>
      <c r="N31" s="111">
        <f t="shared" si="18"/>
        <v>0</v>
      </c>
      <c r="O31" s="111">
        <f t="shared" si="18"/>
        <v>7840576</v>
      </c>
      <c r="P31" s="111">
        <f t="shared" si="18"/>
        <v>27358175</v>
      </c>
      <c r="Q31" s="111">
        <f t="shared" si="16"/>
        <v>127685277</v>
      </c>
      <c r="R31" s="80">
        <f>R26+R21+R16</f>
        <v>111244</v>
      </c>
      <c r="S31" s="315">
        <f>SUM(B31:E31)+SUM(G31:R31)</f>
        <v>396750256</v>
      </c>
    </row>
    <row r="32" spans="1:23" x14ac:dyDescent="0.2">
      <c r="A32" s="33" t="s">
        <v>60</v>
      </c>
      <c r="B32" s="406">
        <f>B27+B22+B17</f>
        <v>0</v>
      </c>
      <c r="C32" s="111">
        <f t="shared" si="16"/>
        <v>0</v>
      </c>
      <c r="D32" s="111">
        <f t="shared" ref="D32:E32" si="20">D27+D22+D17</f>
        <v>0</v>
      </c>
      <c r="E32" s="111">
        <f t="shared" si="20"/>
        <v>0</v>
      </c>
      <c r="F32" s="515"/>
      <c r="G32" s="111">
        <f t="shared" si="18"/>
        <v>0</v>
      </c>
      <c r="H32" s="111">
        <f t="shared" ref="H32" si="21">H27+H22+H17</f>
        <v>0</v>
      </c>
      <c r="I32" s="111">
        <f t="shared" si="18"/>
        <v>0</v>
      </c>
      <c r="J32" s="111">
        <f t="shared" si="18"/>
        <v>0</v>
      </c>
      <c r="K32" s="111">
        <f t="shared" si="18"/>
        <v>0</v>
      </c>
      <c r="L32" s="111">
        <f t="shared" si="18"/>
        <v>0</v>
      </c>
      <c r="M32" s="80">
        <f>M27+M22+M17</f>
        <v>1444040</v>
      </c>
      <c r="N32" s="111">
        <f t="shared" si="18"/>
        <v>0</v>
      </c>
      <c r="O32" s="111">
        <f t="shared" si="18"/>
        <v>0</v>
      </c>
      <c r="P32" s="111">
        <f t="shared" si="18"/>
        <v>0</v>
      </c>
      <c r="Q32" s="111">
        <f t="shared" si="16"/>
        <v>25423246</v>
      </c>
      <c r="R32" s="80">
        <f>R27+R22+R17</f>
        <v>0</v>
      </c>
      <c r="S32" s="315">
        <f>SUM(B32:E32)+SUM(G32:R32)</f>
        <v>26867286</v>
      </c>
    </row>
    <row r="33" spans="1:19" ht="13.5" thickBot="1" x14ac:dyDescent="0.25">
      <c r="A33" s="140" t="s">
        <v>47</v>
      </c>
      <c r="B33" s="411">
        <f>B28+B23+B18</f>
        <v>41913658</v>
      </c>
      <c r="C33" s="141">
        <f t="shared" ref="C33:I33" si="22">C28+C23+C18</f>
        <v>0</v>
      </c>
      <c r="D33" s="141">
        <f t="shared" si="22"/>
        <v>388470</v>
      </c>
      <c r="E33" s="141">
        <f t="shared" si="22"/>
        <v>1213292</v>
      </c>
      <c r="F33" s="192">
        <f t="shared" si="22"/>
        <v>0</v>
      </c>
      <c r="G33" s="141">
        <f t="shared" si="22"/>
        <v>769886</v>
      </c>
      <c r="H33" s="141">
        <f t="shared" ref="H33" si="23">H28+H23+H18</f>
        <v>9107078</v>
      </c>
      <c r="I33" s="141">
        <f t="shared" si="22"/>
        <v>0</v>
      </c>
      <c r="J33" s="141">
        <f t="shared" si="18"/>
        <v>179273632</v>
      </c>
      <c r="K33" s="141">
        <f t="shared" si="18"/>
        <v>717172</v>
      </c>
      <c r="L33" s="141">
        <f t="shared" si="18"/>
        <v>43161</v>
      </c>
      <c r="M33" s="142">
        <f>M28+M23+M18</f>
        <v>1772675</v>
      </c>
      <c r="N33" s="141">
        <f t="shared" si="18"/>
        <v>0</v>
      </c>
      <c r="O33" s="141">
        <f t="shared" si="18"/>
        <v>7840576</v>
      </c>
      <c r="P33" s="141">
        <f t="shared" si="16"/>
        <v>27358175</v>
      </c>
      <c r="Q33" s="141">
        <f t="shared" si="16"/>
        <v>153108523</v>
      </c>
      <c r="R33" s="142">
        <f t="shared" si="16"/>
        <v>111244</v>
      </c>
      <c r="S33" s="412">
        <f>SUM(B33:E33)+SUM(G33:R33)</f>
        <v>423617542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80"/>
    </row>
    <row r="36" spans="1:19" x14ac:dyDescent="0.2">
      <c r="A36" t="s">
        <v>87</v>
      </c>
    </row>
    <row r="37" spans="1:19" x14ac:dyDescent="0.2">
      <c r="A37" t="s">
        <v>88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rintOptions horizontalCentered="1"/>
  <pageMargins left="0.25" right="0.25" top="0.5" bottom="0.25" header="0" footer="0"/>
  <pageSetup scale="52" orientation="landscape" r:id="rId1"/>
  <headerFooter alignWithMargins="0">
    <oddHeader>&amp;C&amp;"Arial,Bold"2022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F26" sqref="F26"/>
    </sheetView>
  </sheetViews>
  <sheetFormatPr defaultRowHeight="12.75" x14ac:dyDescent="0.2"/>
  <cols>
    <col min="1" max="1" width="22.5703125" bestFit="1" customWidth="1"/>
    <col min="2" max="2" width="15.28515625" style="2" bestFit="1" customWidth="1"/>
    <col min="3" max="3" width="12" style="2" bestFit="1" customWidth="1"/>
    <col min="4" max="5" width="16.5703125" style="2" bestFit="1" customWidth="1"/>
    <col min="6" max="6" width="13.7109375" style="24" customWidth="1"/>
    <col min="7" max="7" width="12.7109375" style="24" customWidth="1"/>
    <col min="8" max="8" width="11.85546875" style="3" bestFit="1" customWidth="1"/>
    <col min="10" max="10" width="11.28515625" bestFit="1" customWidth="1"/>
    <col min="12" max="12" width="10.28515625" bestFit="1" customWidth="1"/>
  </cols>
  <sheetData>
    <row r="1" spans="1:15" s="26" customFormat="1" ht="12" customHeight="1" x14ac:dyDescent="0.2">
      <c r="A1" s="13"/>
      <c r="I1" s="8"/>
      <c r="J1" s="8"/>
      <c r="K1" s="8"/>
      <c r="L1" s="8"/>
      <c r="M1" s="8"/>
      <c r="N1" s="8"/>
      <c r="O1" s="8"/>
    </row>
    <row r="2" spans="1:15" s="8" customFormat="1" ht="32.25" customHeight="1" thickBot="1" x14ac:dyDescent="0.25">
      <c r="A2" s="259" t="s">
        <v>219</v>
      </c>
      <c r="B2" s="51" t="s">
        <v>62</v>
      </c>
      <c r="C2" s="51" t="s">
        <v>63</v>
      </c>
      <c r="D2" s="51" t="s">
        <v>64</v>
      </c>
      <c r="E2" s="51" t="s">
        <v>74</v>
      </c>
      <c r="F2" s="52" t="s">
        <v>223</v>
      </c>
      <c r="G2" s="52" t="s">
        <v>209</v>
      </c>
      <c r="H2" s="53" t="s">
        <v>65</v>
      </c>
    </row>
    <row r="3" spans="1:15" ht="20.25" customHeight="1" x14ac:dyDescent="0.2">
      <c r="A3" s="60" t="s">
        <v>66</v>
      </c>
      <c r="B3" s="62"/>
      <c r="C3" s="54"/>
      <c r="D3" s="54"/>
      <c r="E3" s="54"/>
      <c r="F3" s="55"/>
      <c r="G3" s="55"/>
      <c r="H3" s="56"/>
    </row>
    <row r="4" spans="1:15" x14ac:dyDescent="0.2">
      <c r="A4" s="39" t="s">
        <v>67</v>
      </c>
      <c r="B4" s="121"/>
      <c r="C4" s="80"/>
      <c r="D4" s="80"/>
      <c r="E4" s="80"/>
      <c r="F4" s="80"/>
      <c r="G4" s="80"/>
      <c r="H4" s="122"/>
    </row>
    <row r="5" spans="1:15" x14ac:dyDescent="0.2">
      <c r="A5" s="39" t="s">
        <v>68</v>
      </c>
      <c r="B5" s="121">
        <f>'Major Airline Stats'!K28</f>
        <v>38903944</v>
      </c>
      <c r="C5" s="80">
        <f>'Regional Major'!L28</f>
        <v>830206.4</v>
      </c>
      <c r="D5" s="80">
        <f>+Cargo!S16</f>
        <v>216426352</v>
      </c>
      <c r="E5" s="80">
        <f>SUM(B5:D5)</f>
        <v>256160502.40000001</v>
      </c>
      <c r="F5" s="80">
        <f>E5*0.00045359237</f>
        <v>116192.44938400669</v>
      </c>
      <c r="G5" s="80">
        <f>'[1]Cargo Summary'!$F$5</f>
        <v>118603.29284416446</v>
      </c>
      <c r="H5" s="64">
        <f>(F5-G5)/G5</f>
        <v>-2.0326952164181792E-2</v>
      </c>
      <c r="J5" s="24"/>
    </row>
    <row r="6" spans="1:15" x14ac:dyDescent="0.2">
      <c r="A6" s="39" t="s">
        <v>19</v>
      </c>
      <c r="B6" s="121">
        <f>'Major Airline Stats'!K29</f>
        <v>18684847</v>
      </c>
      <c r="C6" s="80">
        <f>'Regional Major'!L29</f>
        <v>0</v>
      </c>
      <c r="D6" s="80">
        <f>+Cargo!S17</f>
        <v>15912107</v>
      </c>
      <c r="E6" s="80">
        <f>SUM(B6:D6)</f>
        <v>34596954</v>
      </c>
      <c r="F6" s="80">
        <f>E6*0.00045359237</f>
        <v>15692.914359640979</v>
      </c>
      <c r="G6" s="80">
        <f>'[1]Cargo Summary'!$F$6</f>
        <v>11158.31968528508</v>
      </c>
      <c r="H6" s="57">
        <f>(F6-G6)/G6</f>
        <v>0.40638687564542986</v>
      </c>
      <c r="J6" s="24"/>
    </row>
    <row r="7" spans="1:15" ht="18" customHeight="1" thickBot="1" x14ac:dyDescent="0.25">
      <c r="A7" s="48" t="s">
        <v>71</v>
      </c>
      <c r="B7" s="123">
        <f t="shared" ref="B7:G7" si="0">SUM(B5:B6)</f>
        <v>57588791</v>
      </c>
      <c r="C7" s="90">
        <f t="shared" si="0"/>
        <v>830206.4</v>
      </c>
      <c r="D7" s="90">
        <f t="shared" si="0"/>
        <v>232338459</v>
      </c>
      <c r="E7" s="90">
        <f>SUM(E5:E6)</f>
        <v>290757456.39999998</v>
      </c>
      <c r="F7" s="90">
        <f>SUM(F5:F6)</f>
        <v>131885.36374364767</v>
      </c>
      <c r="G7" s="90">
        <f t="shared" si="0"/>
        <v>129761.61252944954</v>
      </c>
      <c r="H7" s="58">
        <f>(F7-G7)/G7</f>
        <v>1.6366559977174608E-2</v>
      </c>
      <c r="J7" s="24"/>
    </row>
    <row r="8" spans="1:15" ht="13.5" thickTop="1" x14ac:dyDescent="0.2">
      <c r="A8" s="39"/>
      <c r="B8" s="121"/>
      <c r="C8" s="80"/>
      <c r="D8" s="80"/>
      <c r="E8" s="80"/>
      <c r="F8" s="80"/>
      <c r="G8" s="80"/>
      <c r="H8" s="57"/>
      <c r="J8" s="24"/>
    </row>
    <row r="9" spans="1:15" x14ac:dyDescent="0.2">
      <c r="A9" s="39" t="s">
        <v>69</v>
      </c>
      <c r="B9" s="121"/>
      <c r="C9" s="80"/>
      <c r="D9" s="80"/>
      <c r="E9" s="80"/>
      <c r="F9" s="80"/>
      <c r="G9" s="80"/>
      <c r="H9" s="57"/>
      <c r="J9" s="24"/>
    </row>
    <row r="10" spans="1:15" x14ac:dyDescent="0.2">
      <c r="A10" s="39" t="s">
        <v>68</v>
      </c>
      <c r="B10" s="121">
        <f>'Major Airline Stats'!K33</f>
        <v>24966059</v>
      </c>
      <c r="C10" s="80">
        <f>'Regional Major'!L33</f>
        <v>16544.2</v>
      </c>
      <c r="D10" s="80">
        <f>+Cargo!S21</f>
        <v>180323904</v>
      </c>
      <c r="E10" s="80">
        <f>SUM(B10:D10)</f>
        <v>205306507.19999999</v>
      </c>
      <c r="F10" s="80">
        <f>E10*0.00045359237</f>
        <v>93125.46517727006</v>
      </c>
      <c r="G10" s="80">
        <f>'[1]Cargo Summary'!$F$10</f>
        <v>94074.0253205232</v>
      </c>
      <c r="H10" s="57">
        <f>(F10-G10)/G10</f>
        <v>-1.008312485854905E-2</v>
      </c>
      <c r="J10" s="24"/>
    </row>
    <row r="11" spans="1:15" x14ac:dyDescent="0.2">
      <c r="A11" s="39" t="s">
        <v>19</v>
      </c>
      <c r="B11" s="121">
        <f>'Major Airline Stats'!K34</f>
        <v>16417813</v>
      </c>
      <c r="C11" s="80">
        <f>'Regional Major'!L34</f>
        <v>6296.4</v>
      </c>
      <c r="D11" s="80">
        <f>+Cargo!S22</f>
        <v>10955179</v>
      </c>
      <c r="E11" s="80">
        <f>SUM(B11:D11)</f>
        <v>27379288.399999999</v>
      </c>
      <c r="F11" s="80">
        <f>E11*0.00045359237</f>
        <v>12419.036314269508</v>
      </c>
      <c r="G11" s="80">
        <f>'[1]Cargo Summary'!$F$11</f>
        <v>10911.17217142029</v>
      </c>
      <c r="H11" s="64">
        <f>(F11-G11)/G11</f>
        <v>0.13819451468273744</v>
      </c>
      <c r="J11" s="24"/>
    </row>
    <row r="12" spans="1:15" ht="18" customHeight="1" thickBot="1" x14ac:dyDescent="0.25">
      <c r="A12" s="48" t="s">
        <v>72</v>
      </c>
      <c r="B12" s="123">
        <f t="shared" ref="B12:G12" si="1">SUM(B10:B11)</f>
        <v>41383872</v>
      </c>
      <c r="C12" s="90">
        <f t="shared" si="1"/>
        <v>22840.6</v>
      </c>
      <c r="D12" s="90">
        <f t="shared" si="1"/>
        <v>191279083</v>
      </c>
      <c r="E12" s="90">
        <f>SUM(E10:E11)</f>
        <v>232685795.59999999</v>
      </c>
      <c r="F12" s="90">
        <f t="shared" si="1"/>
        <v>105544.50149153957</v>
      </c>
      <c r="G12" s="90">
        <f t="shared" si="1"/>
        <v>104985.19749194349</v>
      </c>
      <c r="H12" s="58">
        <f>(F12-G12)/G12</f>
        <v>5.3274558028907548E-3</v>
      </c>
      <c r="J12" s="24"/>
    </row>
    <row r="13" spans="1:15" ht="13.5" thickTop="1" x14ac:dyDescent="0.2">
      <c r="A13" s="39"/>
      <c r="B13" s="121"/>
      <c r="C13" s="80"/>
      <c r="D13" s="80"/>
      <c r="E13" s="80"/>
      <c r="F13" s="80"/>
      <c r="G13" s="80"/>
      <c r="H13" s="57"/>
      <c r="J13" s="24"/>
    </row>
    <row r="14" spans="1:15" x14ac:dyDescent="0.2">
      <c r="A14" s="39" t="s">
        <v>70</v>
      </c>
      <c r="B14" s="121"/>
      <c r="C14" s="80"/>
      <c r="D14" s="80"/>
      <c r="E14" s="80"/>
      <c r="F14" s="80"/>
      <c r="G14" s="80"/>
      <c r="H14" s="57"/>
      <c r="J14" s="24"/>
    </row>
    <row r="15" spans="1:15" x14ac:dyDescent="0.2">
      <c r="A15" s="39" t="s">
        <v>68</v>
      </c>
      <c r="B15" s="121">
        <f>'Major Airline Stats'!K38+'Other Major Airline Stats'!I38</f>
        <v>0</v>
      </c>
      <c r="C15" s="80">
        <f>'Regional Major'!L38</f>
        <v>0</v>
      </c>
      <c r="D15" s="80">
        <f>+Cargo!S26</f>
        <v>0</v>
      </c>
      <c r="E15" s="80">
        <f>SUM(B15:D15)</f>
        <v>0</v>
      </c>
      <c r="F15" s="80">
        <f>E15*0.00045359237</f>
        <v>0</v>
      </c>
      <c r="G15" s="80">
        <f>'[1]Cargo Summary'!$F$15</f>
        <v>0.14469596602999998</v>
      </c>
      <c r="H15" s="57">
        <v>0</v>
      </c>
      <c r="J15" s="24"/>
    </row>
    <row r="16" spans="1:15" ht="15" customHeight="1" x14ac:dyDescent="0.2">
      <c r="A16" s="39" t="s">
        <v>19</v>
      </c>
      <c r="B16" s="121">
        <f>'Major Airline Stats'!K39+'Other Major Airline Stats'!I39</f>
        <v>0</v>
      </c>
      <c r="C16" s="80">
        <f>'Regional Major'!L39</f>
        <v>0</v>
      </c>
      <c r="D16" s="80">
        <f>+Cargo!S27</f>
        <v>0</v>
      </c>
      <c r="E16" s="80">
        <f>SUM(B16:D16)</f>
        <v>0</v>
      </c>
      <c r="F16" s="80">
        <f>E16*0.00045359237</f>
        <v>0</v>
      </c>
      <c r="G16" s="80">
        <f>'[1]Cargo Summary'!$F$16</f>
        <v>0</v>
      </c>
      <c r="H16" s="57">
        <v>0</v>
      </c>
      <c r="J16" s="24"/>
    </row>
    <row r="17" spans="1:10" ht="18" customHeight="1" thickBot="1" x14ac:dyDescent="0.25">
      <c r="A17" s="48" t="s">
        <v>73</v>
      </c>
      <c r="B17" s="123">
        <f t="shared" ref="B17:G17" si="2">SUM(B15:B16)</f>
        <v>0</v>
      </c>
      <c r="C17" s="90">
        <f t="shared" si="2"/>
        <v>0</v>
      </c>
      <c r="D17" s="90">
        <f t="shared" si="2"/>
        <v>0</v>
      </c>
      <c r="E17" s="90">
        <f t="shared" si="2"/>
        <v>0</v>
      </c>
      <c r="F17" s="90">
        <f t="shared" si="2"/>
        <v>0</v>
      </c>
      <c r="G17" s="90">
        <f t="shared" si="2"/>
        <v>0.14469596602999998</v>
      </c>
      <c r="H17" s="58">
        <v>0</v>
      </c>
      <c r="J17" s="24"/>
    </row>
    <row r="18" spans="1:10" ht="13.5" thickTop="1" x14ac:dyDescent="0.2">
      <c r="A18" s="39"/>
      <c r="B18" s="121"/>
      <c r="C18" s="80"/>
      <c r="D18" s="80"/>
      <c r="E18" s="80"/>
      <c r="F18" s="80"/>
      <c r="G18" s="80"/>
      <c r="H18" s="57"/>
      <c r="J18" s="24"/>
    </row>
    <row r="19" spans="1:10" x14ac:dyDescent="0.2">
      <c r="A19" s="39" t="s">
        <v>17</v>
      </c>
      <c r="B19" s="121"/>
      <c r="C19" s="80"/>
      <c r="D19" s="80"/>
      <c r="E19" s="80"/>
      <c r="F19" s="80"/>
      <c r="G19" s="80"/>
      <c r="H19" s="57"/>
      <c r="J19" s="24"/>
    </row>
    <row r="20" spans="1:10" x14ac:dyDescent="0.2">
      <c r="A20" s="39" t="s">
        <v>68</v>
      </c>
      <c r="B20" s="121">
        <f>B15+B10+B5</f>
        <v>63870003</v>
      </c>
      <c r="C20" s="80">
        <f t="shared" ref="B20:D21" si="3">C15+C10+C5</f>
        <v>846750.6</v>
      </c>
      <c r="D20" s="80">
        <f t="shared" si="3"/>
        <v>396750256</v>
      </c>
      <c r="E20" s="80">
        <f>SUM(B20:D20)</f>
        <v>461467009.60000002</v>
      </c>
      <c r="F20" s="80">
        <f>E20*0.00045359237</f>
        <v>209317.91456127676</v>
      </c>
      <c r="G20" s="80">
        <f>+G5+G10</f>
        <v>212677.31816468766</v>
      </c>
      <c r="H20" s="57">
        <f>(F20-G20)/G20</f>
        <v>-1.5795777530021003E-2</v>
      </c>
      <c r="J20" s="24"/>
    </row>
    <row r="21" spans="1:10" x14ac:dyDescent="0.2">
      <c r="A21" s="39" t="s">
        <v>19</v>
      </c>
      <c r="B21" s="121">
        <f t="shared" si="3"/>
        <v>35102660</v>
      </c>
      <c r="C21" s="80">
        <f t="shared" si="3"/>
        <v>6296.4</v>
      </c>
      <c r="D21" s="80">
        <f t="shared" si="3"/>
        <v>26867286</v>
      </c>
      <c r="E21" s="80">
        <f>SUM(B21:D21)</f>
        <v>61976242.399999999</v>
      </c>
      <c r="F21" s="80">
        <f>E21*0.00045359237</f>
        <v>28111.950673910487</v>
      </c>
      <c r="G21" s="80">
        <f>+G6+G11</f>
        <v>22069.491856705368</v>
      </c>
      <c r="H21" s="57">
        <f>(F21-G21)/G21</f>
        <v>0.27379238527276017</v>
      </c>
      <c r="J21" s="24"/>
    </row>
    <row r="22" spans="1:10" x14ac:dyDescent="0.2">
      <c r="A22" s="39" t="s">
        <v>91</v>
      </c>
      <c r="B22" s="121"/>
      <c r="C22" s="80"/>
      <c r="D22" s="80"/>
      <c r="E22" s="80"/>
      <c r="F22" s="80"/>
      <c r="G22" s="80">
        <f>+G17</f>
        <v>0.14469596602999998</v>
      </c>
      <c r="H22" s="57"/>
      <c r="J22" s="24"/>
    </row>
    <row r="23" spans="1:10" ht="18" customHeight="1" thickBot="1" x14ac:dyDescent="0.25">
      <c r="A23" s="61" t="s">
        <v>61</v>
      </c>
      <c r="B23" s="124">
        <f>SUM(B20:B21)</f>
        <v>98972663</v>
      </c>
      <c r="C23" s="125">
        <f>SUM(C20:C21)</f>
        <v>853047</v>
      </c>
      <c r="D23" s="125">
        <f>SUM(D20:D21)</f>
        <v>423617542</v>
      </c>
      <c r="E23" s="125">
        <f>SUM(E20:E21)</f>
        <v>523443252</v>
      </c>
      <c r="F23" s="125">
        <f>SUM(F20:F21)</f>
        <v>237429.86523518726</v>
      </c>
      <c r="G23" s="125">
        <f>+SUM(G20:G22)</f>
        <v>234746.95471735907</v>
      </c>
      <c r="H23" s="59">
        <f>(F23-G23)/G23</f>
        <v>1.1428947059434607E-2</v>
      </c>
      <c r="J23" s="24"/>
    </row>
    <row r="24" spans="1:10" x14ac:dyDescent="0.2">
      <c r="G24" s="2"/>
    </row>
    <row r="27" spans="1:10" x14ac:dyDescent="0.2">
      <c r="A27" s="25"/>
    </row>
    <row r="33" spans="10:10" x14ac:dyDescent="0.2">
      <c r="J33" s="328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&amp;C&amp;"Arial,Bold"2022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48576"/>
  <sheetViews>
    <sheetView zoomScaleNormal="100" workbookViewId="0">
      <selection activeCell="D4" sqref="D4"/>
    </sheetView>
  </sheetViews>
  <sheetFormatPr defaultRowHeight="12.75" x14ac:dyDescent="0.2"/>
  <cols>
    <col min="1" max="1" width="3.42578125" customWidth="1"/>
    <col min="2" max="2" width="20" customWidth="1"/>
    <col min="3" max="4" width="9" style="2" bestFit="1" customWidth="1"/>
    <col min="5" max="5" width="9" style="3" bestFit="1" customWidth="1"/>
    <col min="6" max="7" width="8.140625" style="3" bestFit="1" customWidth="1"/>
    <col min="8" max="8" width="4.140625" style="3" customWidth="1"/>
    <col min="9" max="9" width="19.7109375" style="152" customWidth="1"/>
    <col min="10" max="10" width="12.7109375" bestFit="1" customWidth="1"/>
    <col min="11" max="11" width="14.28515625" bestFit="1" customWidth="1"/>
    <col min="12" max="12" width="10.5703125" bestFit="1" customWidth="1"/>
    <col min="13" max="14" width="9" customWidth="1"/>
    <col min="15" max="15" width="11" customWidth="1"/>
    <col min="16" max="16" width="11.7109375" customWidth="1"/>
  </cols>
  <sheetData>
    <row r="1" spans="1:14" ht="13.5" thickBot="1" x14ac:dyDescent="0.25">
      <c r="I1"/>
    </row>
    <row r="2" spans="1:14" s="8" customFormat="1" ht="39" thickBot="1" x14ac:dyDescent="0.25">
      <c r="A2" s="524" t="s">
        <v>178</v>
      </c>
      <c r="B2" s="525"/>
      <c r="C2" s="419" t="s">
        <v>224</v>
      </c>
      <c r="D2" s="420" t="s">
        <v>210</v>
      </c>
      <c r="E2" s="421" t="s">
        <v>195</v>
      </c>
      <c r="F2" s="421" t="s">
        <v>225</v>
      </c>
      <c r="G2" s="378" t="s">
        <v>211</v>
      </c>
      <c r="H2" s="528" t="s">
        <v>179</v>
      </c>
      <c r="I2" s="525"/>
      <c r="J2" s="436" t="s">
        <v>226</v>
      </c>
      <c r="K2" s="422" t="s">
        <v>212</v>
      </c>
      <c r="L2" s="423" t="s">
        <v>92</v>
      </c>
      <c r="M2" s="421" t="s">
        <v>225</v>
      </c>
      <c r="N2" s="378" t="s">
        <v>211</v>
      </c>
    </row>
    <row r="3" spans="1:14" s="8" customFormat="1" ht="13.5" customHeight="1" thickBot="1" x14ac:dyDescent="0.25">
      <c r="A3" s="526" t="s">
        <v>219</v>
      </c>
      <c r="B3" s="527"/>
      <c r="C3" s="521" t="s">
        <v>9</v>
      </c>
      <c r="D3" s="522"/>
      <c r="E3" s="522"/>
      <c r="F3" s="522"/>
      <c r="G3" s="523"/>
      <c r="H3" s="526" t="s">
        <v>219</v>
      </c>
      <c r="I3" s="527"/>
      <c r="J3" s="518" t="s">
        <v>205</v>
      </c>
      <c r="K3" s="519"/>
      <c r="L3" s="519"/>
      <c r="M3" s="519"/>
      <c r="N3" s="520"/>
    </row>
    <row r="4" spans="1:14" x14ac:dyDescent="0.2">
      <c r="A4" s="231"/>
      <c r="B4" s="232"/>
      <c r="C4" s="424"/>
      <c r="D4" s="222"/>
      <c r="E4" s="347"/>
      <c r="F4" s="288"/>
      <c r="G4" s="288"/>
      <c r="H4" s="234"/>
      <c r="I4" s="232"/>
      <c r="J4" s="33"/>
      <c r="M4" s="35"/>
      <c r="N4" s="289"/>
    </row>
    <row r="5" spans="1:14" x14ac:dyDescent="0.2">
      <c r="A5" s="236" t="s">
        <v>196</v>
      </c>
      <c r="B5" s="35"/>
      <c r="C5" s="425">
        <f>SUM(C6:C7)</f>
        <v>1786</v>
      </c>
      <c r="D5" s="425">
        <f>SUM(D6:D7)</f>
        <v>1873</v>
      </c>
      <c r="E5" s="427">
        <f>(C5-D5)/D5</f>
        <v>-4.6449546182594767E-2</v>
      </c>
      <c r="F5" s="434">
        <f>+C5/$C$35</f>
        <v>0.11320993914807302</v>
      </c>
      <c r="G5" s="434">
        <f>+D5/$D$35</f>
        <v>0.11202153110047847</v>
      </c>
      <c r="H5" s="236" t="s">
        <v>196</v>
      </c>
      <c r="I5" s="35"/>
      <c r="J5" s="425">
        <f>SUM(J6:J7)</f>
        <v>69271833</v>
      </c>
      <c r="K5" s="425">
        <f>SUM(K6:K7)</f>
        <v>65544855</v>
      </c>
      <c r="L5" s="427">
        <f>(J5-K5)/K5</f>
        <v>5.6861488212919233E-2</v>
      </c>
      <c r="M5" s="426">
        <f>J5/$J$35</f>
        <v>0.16352446754907993</v>
      </c>
      <c r="N5" s="439">
        <f>+K5/$K$35</f>
        <v>0.14479361998435206</v>
      </c>
    </row>
    <row r="6" spans="1:14" x14ac:dyDescent="0.2">
      <c r="A6" s="33"/>
      <c r="B6" s="332" t="s">
        <v>197</v>
      </c>
      <c r="C6" s="198">
        <f>+'[2]Atlas Air'!$ID$19</f>
        <v>728</v>
      </c>
      <c r="D6" s="186">
        <f>+'[2]Atlas Air'!$HP$19</f>
        <v>583</v>
      </c>
      <c r="E6" s="410">
        <f>(C6-D6)/D6</f>
        <v>0.24871355060034306</v>
      </c>
      <c r="F6" s="357">
        <f>+C6/$C$35</f>
        <v>4.6146044624746453E-2</v>
      </c>
      <c r="G6" s="357">
        <f>+D6/$D$35</f>
        <v>3.4868421052631576E-2</v>
      </c>
      <c r="H6" s="33"/>
      <c r="I6" s="332" t="s">
        <v>197</v>
      </c>
      <c r="J6" s="186">
        <f>+'[2]Atlas Air'!$ID$64</f>
        <v>41913658</v>
      </c>
      <c r="K6" s="186">
        <f>+'[2]Atlas Air'!$HP$64</f>
        <v>29810788</v>
      </c>
      <c r="L6" s="410">
        <f>(J6-K6)/K6</f>
        <v>0.4059896034952179</v>
      </c>
      <c r="M6" s="343">
        <f>J6/$J$35</f>
        <v>9.8942215192778779E-2</v>
      </c>
      <c r="N6" s="357">
        <f>+K6/$K$35</f>
        <v>6.5854320817493331E-2</v>
      </c>
    </row>
    <row r="7" spans="1:14" x14ac:dyDescent="0.2">
      <c r="A7" s="33"/>
      <c r="B7" s="332" t="s">
        <v>50</v>
      </c>
      <c r="C7" s="198">
        <f>+'[2]Sun Country Cargo'!$ID$19</f>
        <v>1058</v>
      </c>
      <c r="D7" s="186">
        <f>+'[2]Sun Country Cargo'!$HP$19</f>
        <v>1290</v>
      </c>
      <c r="E7" s="410">
        <f>(C7-D7)/D7</f>
        <v>-0.17984496124031008</v>
      </c>
      <c r="F7" s="357">
        <f>+C7/$C$35</f>
        <v>6.7063894523326575E-2</v>
      </c>
      <c r="G7" s="357">
        <f>+D7/$D$35</f>
        <v>7.715311004784689E-2</v>
      </c>
      <c r="H7" s="33"/>
      <c r="I7" s="332" t="s">
        <v>50</v>
      </c>
      <c r="J7" s="186">
        <f>+'[2]Sun Country Cargo'!$ID$64</f>
        <v>27358175</v>
      </c>
      <c r="K7" s="186">
        <f>+'[2]Sun Country Cargo'!$HP$64</f>
        <v>35734067</v>
      </c>
      <c r="L7" s="410">
        <f>(J7-K7)/K7</f>
        <v>-0.2343951501518145</v>
      </c>
      <c r="M7" s="343">
        <f>J7/$J$35</f>
        <v>6.4582252356301148E-2</v>
      </c>
      <c r="N7" s="357">
        <f>+K7/$K$35</f>
        <v>7.8939299166858712E-2</v>
      </c>
    </row>
    <row r="8" spans="1:14" x14ac:dyDescent="0.2">
      <c r="A8" s="33"/>
      <c r="B8" s="35"/>
      <c r="F8" s="306"/>
      <c r="G8" s="306"/>
      <c r="H8" s="389"/>
      <c r="I8" s="35"/>
      <c r="M8" s="35"/>
      <c r="N8" s="39"/>
    </row>
    <row r="9" spans="1:14" ht="14.1" customHeight="1" x14ac:dyDescent="0.2">
      <c r="A9" s="236" t="s">
        <v>198</v>
      </c>
      <c r="B9" s="35"/>
      <c r="C9" s="425">
        <f>SUM(C10:C18)</f>
        <v>1850</v>
      </c>
      <c r="D9" s="425">
        <f>SUM(D10:D18)</f>
        <v>1660</v>
      </c>
      <c r="E9" s="427">
        <f>(C9-D9)/D9</f>
        <v>0.1144578313253012</v>
      </c>
      <c r="F9" s="434">
        <f t="shared" ref="F9:F18" si="0">+C9/$C$35</f>
        <v>0.11726673427991886</v>
      </c>
      <c r="G9" s="434">
        <f t="shared" ref="G9:G18" si="1">+D9/$D$35</f>
        <v>9.9282296650717708E-2</v>
      </c>
      <c r="H9" s="236" t="s">
        <v>198</v>
      </c>
      <c r="I9" s="35"/>
      <c r="J9" s="425">
        <f>SUM(J10:J18)</f>
        <v>19362463</v>
      </c>
      <c r="K9" s="425">
        <f>SUM(K10:K18)</f>
        <v>16912130.780000001</v>
      </c>
      <c r="L9" s="427">
        <f t="shared" ref="L9:L18" si="2">(J9-K9)/K9</f>
        <v>0.14488607330885356</v>
      </c>
      <c r="M9" s="426">
        <f t="shared" ref="M9:M18" si="3">J9/$J$35</f>
        <v>4.5707415487529553E-2</v>
      </c>
      <c r="N9" s="439">
        <f t="shared" ref="N9:N18" si="4">+K9/$K$35</f>
        <v>3.7360196117376163E-2</v>
      </c>
    </row>
    <row r="10" spans="1:14" ht="14.1" customHeight="1" x14ac:dyDescent="0.2">
      <c r="A10" s="236"/>
      <c r="B10" s="332" t="s">
        <v>199</v>
      </c>
      <c r="C10" s="198">
        <f>+[2]Airborne!$ID$19</f>
        <v>12</v>
      </c>
      <c r="D10" s="186">
        <f>+[2]Airborne!$HP$19</f>
        <v>6</v>
      </c>
      <c r="E10" s="410">
        <f>(C10-D10)/D10</f>
        <v>1</v>
      </c>
      <c r="F10" s="357">
        <f t="shared" si="0"/>
        <v>7.6064908722109532E-4</v>
      </c>
      <c r="G10" s="357">
        <f t="shared" si="1"/>
        <v>3.5885167464114832E-4</v>
      </c>
      <c r="H10" s="236"/>
      <c r="I10" s="332" t="s">
        <v>199</v>
      </c>
      <c r="J10" s="198">
        <f>+SUM([2]Airborne!$ID$64)</f>
        <v>352522</v>
      </c>
      <c r="K10" s="186">
        <f>+SUM([2]Airborne!$HP$64)</f>
        <v>210086</v>
      </c>
      <c r="L10" s="410">
        <f t="shared" si="2"/>
        <v>0.67798901402282874</v>
      </c>
      <c r="M10" s="343">
        <f t="shared" si="3"/>
        <v>8.3217044869213653E-4</v>
      </c>
      <c r="N10" s="357">
        <f t="shared" si="4"/>
        <v>4.6409611323470904E-4</v>
      </c>
    </row>
    <row r="11" spans="1:14" ht="14.1" customHeight="1" x14ac:dyDescent="0.2">
      <c r="A11" s="236"/>
      <c r="B11" s="35" t="s">
        <v>197</v>
      </c>
      <c r="C11" s="198">
        <f>+[2]DHL_Atlas!$ID$19</f>
        <v>0</v>
      </c>
      <c r="D11" s="186">
        <f>+[2]DHL_Atlas!$HP$19</f>
        <v>12</v>
      </c>
      <c r="E11" s="410">
        <f t="shared" ref="E11:E18" si="5">(C11-D11)/D11</f>
        <v>-1</v>
      </c>
      <c r="F11" s="357">
        <f t="shared" si="0"/>
        <v>0</v>
      </c>
      <c r="G11" s="357">
        <f t="shared" si="1"/>
        <v>7.1770334928229664E-4</v>
      </c>
      <c r="H11" s="236"/>
      <c r="I11" s="35" t="s">
        <v>197</v>
      </c>
      <c r="J11" s="198">
        <f>+SUM([2]DHL_Atlas!$ID$64)</f>
        <v>0</v>
      </c>
      <c r="K11" s="186">
        <f>+SUM([2]DHL_Atlas!$HP$64)</f>
        <v>259570</v>
      </c>
      <c r="L11" s="410">
        <f t="shared" si="2"/>
        <v>-1</v>
      </c>
      <c r="M11" s="343">
        <f t="shared" si="3"/>
        <v>0</v>
      </c>
      <c r="N11" s="357">
        <f t="shared" si="4"/>
        <v>5.7341007069644533E-4</v>
      </c>
    </row>
    <row r="12" spans="1:14" ht="14.1" customHeight="1" x14ac:dyDescent="0.2">
      <c r="A12" s="236"/>
      <c r="B12" s="35" t="s">
        <v>200</v>
      </c>
      <c r="C12" s="198">
        <f>+[2]DHL!$ID$19</f>
        <v>2</v>
      </c>
      <c r="D12" s="186">
        <f>+[2]DHL!$HP$19</f>
        <v>2</v>
      </c>
      <c r="E12" s="410">
        <f t="shared" si="5"/>
        <v>0</v>
      </c>
      <c r="F12" s="357">
        <f t="shared" si="0"/>
        <v>1.2677484787018255E-4</v>
      </c>
      <c r="G12" s="357">
        <f t="shared" si="1"/>
        <v>1.1961722488038278E-4</v>
      </c>
      <c r="H12" s="236"/>
      <c r="I12" s="35" t="s">
        <v>200</v>
      </c>
      <c r="J12" s="198">
        <f>+SUM([2]DHL!$ID$64)</f>
        <v>35948</v>
      </c>
      <c r="K12" s="186">
        <f>+SUM([2]DHL!$HP$64)</f>
        <v>54500</v>
      </c>
      <c r="L12" s="410">
        <f t="shared" si="2"/>
        <v>-0.34040366972477065</v>
      </c>
      <c r="M12" s="343">
        <f t="shared" si="3"/>
        <v>8.485956419623435E-5</v>
      </c>
      <c r="N12" s="357">
        <f t="shared" si="4"/>
        <v>1.2039468680107977E-4</v>
      </c>
    </row>
    <row r="13" spans="1:14" ht="14.1" customHeight="1" x14ac:dyDescent="0.2">
      <c r="A13" s="236"/>
      <c r="B13" s="332" t="s">
        <v>82</v>
      </c>
      <c r="C13" s="198">
        <f>+[2]DHL_Bemidji!$ID$19</f>
        <v>928</v>
      </c>
      <c r="D13" s="186">
        <f>+[2]DHL_Bemidji!$HP$19</f>
        <v>356</v>
      </c>
      <c r="E13" s="410">
        <f t="shared" ref="E13" si="6">(C13-D13)/D13</f>
        <v>1.6067415730337078</v>
      </c>
      <c r="F13" s="357">
        <f t="shared" ref="F13" si="7">+C13/$C$35</f>
        <v>5.8823529411764705E-2</v>
      </c>
      <c r="G13" s="357">
        <f t="shared" ref="G13" si="8">+D13/$D$35</f>
        <v>2.1291866028708133E-2</v>
      </c>
      <c r="H13" s="236"/>
      <c r="I13" s="332" t="s">
        <v>82</v>
      </c>
      <c r="J13" s="198">
        <f>+SUM([2]DHL_Bemidji!$ID$64)</f>
        <v>1213292</v>
      </c>
      <c r="K13" s="186">
        <f>+SUM([2]DHL_Bemidji!$HP$64)</f>
        <v>577578</v>
      </c>
      <c r="L13" s="410">
        <f t="shared" ref="L13" si="9">(J13-K13)/K13</f>
        <v>1.1006548033339221</v>
      </c>
      <c r="M13" s="343">
        <f t="shared" ref="M13" si="10">J13/$J$35</f>
        <v>2.86412124075825E-3</v>
      </c>
      <c r="N13" s="357">
        <f t="shared" ref="N13" si="11">+K13/$K$35</f>
        <v>1.2759141727191569E-3</v>
      </c>
    </row>
    <row r="14" spans="1:14" ht="14.1" customHeight="1" x14ac:dyDescent="0.2">
      <c r="A14" s="236"/>
      <c r="B14" s="35" t="s">
        <v>185</v>
      </c>
      <c r="C14" s="198">
        <f>+[2]Encore!$ID$19+[2]DHL_Encore!$ID$12</f>
        <v>34</v>
      </c>
      <c r="D14" s="186">
        <f>+[2]Encore!$HP$19+[2]DHL_Encore!$HP$19</f>
        <v>650</v>
      </c>
      <c r="E14" s="410">
        <f t="shared" si="5"/>
        <v>-0.94769230769230772</v>
      </c>
      <c r="F14" s="357">
        <f t="shared" si="0"/>
        <v>2.1551724137931034E-3</v>
      </c>
      <c r="G14" s="357">
        <f t="shared" si="1"/>
        <v>3.8875598086124404E-2</v>
      </c>
      <c r="H14" s="236"/>
      <c r="I14" s="35" t="s">
        <v>185</v>
      </c>
      <c r="J14" s="198">
        <f>+SUM([2]Encore!$ID$64)+SUM([2]DHL_Encore!$ID$64)</f>
        <v>769886</v>
      </c>
      <c r="K14" s="186">
        <f>+SUM([2]Encore!$HP$64)+SUM([2]DHL_Encore!$HP$64)</f>
        <v>1112668</v>
      </c>
      <c r="L14" s="410">
        <f t="shared" si="2"/>
        <v>-0.30807212933237949</v>
      </c>
      <c r="M14" s="343">
        <f t="shared" si="3"/>
        <v>1.817408212996052E-3</v>
      </c>
      <c r="N14" s="357">
        <f t="shared" si="4"/>
        <v>2.4579690894235562E-3</v>
      </c>
    </row>
    <row r="15" spans="1:14" ht="14.1" customHeight="1" x14ac:dyDescent="0.2">
      <c r="A15" s="236"/>
      <c r="B15" s="35" t="s">
        <v>201</v>
      </c>
      <c r="C15" s="198">
        <f>+[2]DHL_Kalitta!$ID$19</f>
        <v>2</v>
      </c>
      <c r="D15" s="186">
        <f>+[2]DHL_Kalitta!$HP$19</f>
        <v>168</v>
      </c>
      <c r="E15" s="410">
        <f t="shared" si="5"/>
        <v>-0.98809523809523814</v>
      </c>
      <c r="F15" s="357">
        <f t="shared" si="0"/>
        <v>1.2677484787018255E-4</v>
      </c>
      <c r="G15" s="357">
        <f t="shared" si="1"/>
        <v>1.0047846889952153E-2</v>
      </c>
      <c r="H15" s="236"/>
      <c r="I15" s="35" t="s">
        <v>201</v>
      </c>
      <c r="J15" s="198">
        <f>+SUM([2]DHL_Kalitta!$ID$64)</f>
        <v>43161</v>
      </c>
      <c r="K15" s="186">
        <f>+SUM([2]DHL_Kalitta!$HP$64)</f>
        <v>4528052.7799999993</v>
      </c>
      <c r="L15" s="410">
        <f t="shared" si="2"/>
        <v>-0.99046808813920229</v>
      </c>
      <c r="M15" s="343">
        <f t="shared" si="3"/>
        <v>1.0188671554116142E-4</v>
      </c>
      <c r="N15" s="357">
        <f t="shared" si="4"/>
        <v>1.0002816445263457E-2</v>
      </c>
    </row>
    <row r="16" spans="1:14" ht="14.1" customHeight="1" x14ac:dyDescent="0.2">
      <c r="A16" s="236"/>
      <c r="B16" s="332" t="s">
        <v>144</v>
      </c>
      <c r="C16" s="198">
        <f>+[2]DHL_Mesa!$ID$19</f>
        <v>552</v>
      </c>
      <c r="D16" s="186">
        <f>+[2]DHL_Mesa!$HP$19</f>
        <v>0</v>
      </c>
      <c r="E16" s="410" t="e">
        <f t="shared" ref="E16" si="12">(C16-D16)/D16</f>
        <v>#DIV/0!</v>
      </c>
      <c r="F16" s="357">
        <f>+C16/$C$35</f>
        <v>3.4989858012170388E-2</v>
      </c>
      <c r="G16" s="357">
        <f>+D16/$D$35</f>
        <v>0</v>
      </c>
      <c r="H16" s="236"/>
      <c r="I16" s="332" t="s">
        <v>144</v>
      </c>
      <c r="J16" s="198">
        <f>+SUM([2]DHL_Mesa!$ID$64)</f>
        <v>9107078</v>
      </c>
      <c r="K16" s="186">
        <f>+SUM([2]DHL_Mesa!$HP$64)</f>
        <v>0</v>
      </c>
      <c r="L16" s="410" t="e">
        <f t="shared" ref="L16" si="13">(J16-K16)/K16</f>
        <v>#DIV/0!</v>
      </c>
      <c r="M16" s="343">
        <f t="shared" ref="M16" si="14">J16/$J$35</f>
        <v>2.1498349565514451E-2</v>
      </c>
      <c r="N16" s="357">
        <f t="shared" ref="N16" si="15">+K16/$K$35</f>
        <v>0</v>
      </c>
    </row>
    <row r="17" spans="1:15" ht="14.1" customHeight="1" x14ac:dyDescent="0.2">
      <c r="A17" s="236"/>
      <c r="B17" s="35" t="s">
        <v>202</v>
      </c>
      <c r="C17" s="198">
        <f>+[2]DHL_Southair!$ID$19</f>
        <v>0</v>
      </c>
      <c r="D17" s="186">
        <f>+[2]DHL_Southair!$HP$19</f>
        <v>0</v>
      </c>
      <c r="E17" s="410" t="e">
        <f t="shared" si="5"/>
        <v>#DIV/0!</v>
      </c>
      <c r="F17" s="357">
        <f t="shared" si="0"/>
        <v>0</v>
      </c>
      <c r="G17" s="357">
        <f t="shared" si="1"/>
        <v>0</v>
      </c>
      <c r="H17" s="236"/>
      <c r="I17" s="35" t="s">
        <v>202</v>
      </c>
      <c r="J17" s="198">
        <f>+SUM([2]DHL_Southair!$ID$64)</f>
        <v>0</v>
      </c>
      <c r="K17" s="186">
        <f>+SUM([2]DHL_Southair!$HP$64)</f>
        <v>0</v>
      </c>
      <c r="L17" s="410" t="e">
        <f t="shared" si="2"/>
        <v>#DIV/0!</v>
      </c>
      <c r="M17" s="343">
        <f t="shared" si="3"/>
        <v>0</v>
      </c>
      <c r="N17" s="357">
        <f t="shared" si="4"/>
        <v>0</v>
      </c>
    </row>
    <row r="18" spans="1:15" ht="14.1" customHeight="1" x14ac:dyDescent="0.2">
      <c r="A18" s="236"/>
      <c r="B18" s="35" t="s">
        <v>203</v>
      </c>
      <c r="C18" s="198">
        <f>+[2]DHL_Swift!$ID$19</f>
        <v>320</v>
      </c>
      <c r="D18" s="186">
        <f>+[2]DHL_Swift!$HP$19</f>
        <v>466</v>
      </c>
      <c r="E18" s="410">
        <f t="shared" si="5"/>
        <v>-0.31330472103004292</v>
      </c>
      <c r="F18" s="357">
        <f t="shared" si="0"/>
        <v>2.0283975659229209E-2</v>
      </c>
      <c r="G18" s="357">
        <f t="shared" si="1"/>
        <v>2.7870813397129185E-2</v>
      </c>
      <c r="H18" s="236"/>
      <c r="I18" s="35" t="s">
        <v>203</v>
      </c>
      <c r="J18" s="198">
        <f>+SUM([2]DHL_Swift!$ID$64)</f>
        <v>7840576</v>
      </c>
      <c r="K18" s="186">
        <f>+SUM([2]DHL_Swift!$HP$64)</f>
        <v>10169676</v>
      </c>
      <c r="L18" s="410">
        <f t="shared" si="2"/>
        <v>-0.22902401217108589</v>
      </c>
      <c r="M18" s="343">
        <f t="shared" si="3"/>
        <v>1.8508619739831266E-2</v>
      </c>
      <c r="N18" s="357">
        <f t="shared" si="4"/>
        <v>2.2465595539237753E-2</v>
      </c>
    </row>
    <row r="19" spans="1:15" ht="14.1" customHeight="1" x14ac:dyDescent="0.2">
      <c r="A19" s="236"/>
      <c r="B19" s="35"/>
      <c r="C19" s="338"/>
      <c r="D19" s="237"/>
      <c r="E19" s="285"/>
      <c r="F19" s="305"/>
      <c r="G19" s="305"/>
      <c r="H19" s="236"/>
      <c r="I19" s="35"/>
      <c r="J19" s="199"/>
      <c r="K19" s="237"/>
      <c r="L19" s="3"/>
      <c r="M19" s="57"/>
      <c r="N19" s="306"/>
    </row>
    <row r="20" spans="1:15" ht="14.1" customHeight="1" x14ac:dyDescent="0.2">
      <c r="A20" s="236" t="s">
        <v>180</v>
      </c>
      <c r="B20" s="35"/>
      <c r="C20" s="428">
        <f>SUM(C21:C24)</f>
        <v>3930</v>
      </c>
      <c r="D20" s="425">
        <f>SUM(D21:D24)</f>
        <v>4380</v>
      </c>
      <c r="E20" s="427">
        <f>(C20-D20)/D20</f>
        <v>-0.10273972602739725</v>
      </c>
      <c r="F20" s="434">
        <f>+C20/$C$35</f>
        <v>0.24911257606490872</v>
      </c>
      <c r="G20" s="434">
        <f>+D20/$D$35</f>
        <v>0.26196172248803828</v>
      </c>
      <c r="H20" s="236" t="s">
        <v>180</v>
      </c>
      <c r="I20" s="35"/>
      <c r="J20" s="428">
        <f>SUM(J21:J24)</f>
        <v>181763479</v>
      </c>
      <c r="K20" s="425">
        <f>SUM(K21:K24)</f>
        <v>201787513</v>
      </c>
      <c r="L20" s="427">
        <f t="shared" ref="L20:L22" si="16">(J20-K20)/K20</f>
        <v>-9.9233266232881312E-2</v>
      </c>
      <c r="M20" s="426">
        <f>J20/$J$35</f>
        <v>0.42907448577755075</v>
      </c>
      <c r="N20" s="439">
        <f>+K20/$K$35</f>
        <v>0.44576411794502402</v>
      </c>
    </row>
    <row r="21" spans="1:15" x14ac:dyDescent="0.2">
      <c r="A21" s="33"/>
      <c r="B21" s="332" t="s">
        <v>180</v>
      </c>
      <c r="C21" s="198">
        <f>+[2]FedEx!$ID$19</f>
        <v>3072</v>
      </c>
      <c r="D21" s="186">
        <f>+[2]FedEx!$HP$19</f>
        <v>3484</v>
      </c>
      <c r="E21" s="410">
        <f>(C21-D21)/D21</f>
        <v>-0.11825487944890931</v>
      </c>
      <c r="F21" s="357">
        <f>+C21/$C$35</f>
        <v>0.1947261663286004</v>
      </c>
      <c r="G21" s="357">
        <f>+D21/$D$35</f>
        <v>0.20837320574162679</v>
      </c>
      <c r="H21" s="236"/>
      <c r="I21" s="332" t="s">
        <v>180</v>
      </c>
      <c r="J21" s="198">
        <f>+SUM([2]FedEx!$ID$64)</f>
        <v>179273632</v>
      </c>
      <c r="K21" s="186">
        <f>+SUM([2]FedEx!$HP$64)</f>
        <v>199297255</v>
      </c>
      <c r="L21" s="410">
        <f t="shared" si="16"/>
        <v>-0.10047114296682109</v>
      </c>
      <c r="M21" s="343">
        <f>J21/$J$35</f>
        <v>0.42319690339924593</v>
      </c>
      <c r="N21" s="357">
        <f>+K21/$K$35</f>
        <v>0.44026294671632893</v>
      </c>
    </row>
    <row r="22" spans="1:15" x14ac:dyDescent="0.2">
      <c r="A22" s="33"/>
      <c r="B22" s="332" t="s">
        <v>204</v>
      </c>
      <c r="C22" s="198">
        <f>+'[2]Mountain Cargo'!$ID$19</f>
        <v>490</v>
      </c>
      <c r="D22" s="186">
        <f>+'[2]Mountain Cargo'!$HP$19</f>
        <v>514</v>
      </c>
      <c r="E22" s="410">
        <f>(C22-D22)/D22</f>
        <v>-4.6692607003891051E-2</v>
      </c>
      <c r="F22" s="357">
        <f>+C22/$C$35</f>
        <v>3.1059837728194727E-2</v>
      </c>
      <c r="G22" s="357">
        <f>+D22/$D$35</f>
        <v>3.0741626794258372E-2</v>
      </c>
      <c r="H22" s="389"/>
      <c r="I22" s="332" t="s">
        <v>204</v>
      </c>
      <c r="J22" s="198">
        <f>+SUM('[2]Mountain Cargo'!$ID$64)</f>
        <v>1772675</v>
      </c>
      <c r="K22" s="186">
        <f>+SUM('[2]Mountain Cargo'!$HP$64)</f>
        <v>1873859</v>
      </c>
      <c r="L22" s="410">
        <f t="shared" si="16"/>
        <v>-5.3997659375652061E-2</v>
      </c>
      <c r="M22" s="343">
        <f>J22/$J$35</f>
        <v>4.1846118827628719E-3</v>
      </c>
      <c r="N22" s="357">
        <f>+K22/$K$35</f>
        <v>4.1394984846676057E-3</v>
      </c>
    </row>
    <row r="23" spans="1:15" x14ac:dyDescent="0.2">
      <c r="A23" s="33"/>
      <c r="B23" s="332" t="s">
        <v>165</v>
      </c>
      <c r="C23" s="198">
        <f>+[2]IFL!$ID$19</f>
        <v>368</v>
      </c>
      <c r="D23" s="186">
        <f>+[2]IFL!$HP$19</f>
        <v>382</v>
      </c>
      <c r="E23" s="410">
        <f>(C23-D23)/D23</f>
        <v>-3.6649214659685861E-2</v>
      </c>
      <c r="F23" s="357">
        <f>+C23/$C$35</f>
        <v>2.332657200811359E-2</v>
      </c>
      <c r="G23" s="357">
        <f>+D23/$D$35</f>
        <v>2.2846889952153109E-2</v>
      </c>
      <c r="H23" s="389"/>
      <c r="I23" s="332" t="s">
        <v>165</v>
      </c>
      <c r="J23" s="198">
        <f>+SUM([2]IFL!$ID$64)</f>
        <v>717172</v>
      </c>
      <c r="K23" s="186">
        <f>+SUM([2]IFL!$HP$64)</f>
        <v>616399</v>
      </c>
      <c r="L23" s="410">
        <f>(J23-K23)/K23</f>
        <v>0.16348663771355892</v>
      </c>
      <c r="M23" s="343">
        <f>J23/$J$35</f>
        <v>1.6929704955419434E-3</v>
      </c>
      <c r="N23" s="357">
        <f>+K23/$K$35</f>
        <v>1.3616727440275002E-3</v>
      </c>
    </row>
    <row r="24" spans="1:15" ht="14.1" customHeight="1" x14ac:dyDescent="0.2">
      <c r="A24" s="236"/>
      <c r="B24" s="332" t="s">
        <v>141</v>
      </c>
      <c r="C24" s="198">
        <f>+'[2]CSA Air'!$ID$19</f>
        <v>0</v>
      </c>
      <c r="D24" s="186">
        <f>+'[2]CSA Air'!$HP$19</f>
        <v>0</v>
      </c>
      <c r="E24" s="410" t="e">
        <f>(C24-D24)/D24</f>
        <v>#DIV/0!</v>
      </c>
      <c r="F24" s="357">
        <f>+C24/$C$35</f>
        <v>0</v>
      </c>
      <c r="G24" s="357">
        <f>+D24/$D$35</f>
        <v>0</v>
      </c>
      <c r="H24" s="236"/>
      <c r="I24" s="332" t="s">
        <v>141</v>
      </c>
      <c r="J24" s="198">
        <f>+SUM('[2]CSA Air'!$ID$64)</f>
        <v>0</v>
      </c>
      <c r="K24" s="186">
        <f>+SUM('[2]CSA Air'!$HP$64)</f>
        <v>0</v>
      </c>
      <c r="L24" s="410" t="e">
        <f t="shared" ref="L24" si="17">(J24-K24)/K24</f>
        <v>#DIV/0!</v>
      </c>
      <c r="M24" s="343">
        <f>J24/$J$35</f>
        <v>0</v>
      </c>
      <c r="N24" s="357">
        <f>+K24/$K$35</f>
        <v>0</v>
      </c>
    </row>
    <row r="25" spans="1:15" ht="14.1" customHeight="1" x14ac:dyDescent="0.2">
      <c r="A25" s="236"/>
      <c r="B25" s="35"/>
      <c r="C25" s="338"/>
      <c r="D25" s="237"/>
      <c r="E25" s="285"/>
      <c r="F25" s="305"/>
      <c r="G25" s="305"/>
      <c r="H25" s="236"/>
      <c r="I25" s="35"/>
      <c r="J25" s="199"/>
      <c r="K25" s="237"/>
      <c r="L25" s="3"/>
      <c r="M25" s="57"/>
      <c r="N25" s="306"/>
    </row>
    <row r="26" spans="1:15" ht="14.1" customHeight="1" x14ac:dyDescent="0.2">
      <c r="A26" s="236"/>
      <c r="B26" s="35"/>
      <c r="C26" s="338"/>
      <c r="D26" s="237"/>
      <c r="E26" s="285"/>
      <c r="F26" s="305"/>
      <c r="G26" s="305"/>
      <c r="H26" s="236"/>
      <c r="I26" s="35"/>
      <c r="J26" s="199"/>
      <c r="K26" s="2"/>
      <c r="L26" s="3"/>
      <c r="M26" s="57"/>
      <c r="N26" s="306"/>
    </row>
    <row r="27" spans="1:15" ht="14.1" customHeight="1" x14ac:dyDescent="0.2">
      <c r="A27" s="236" t="s">
        <v>81</v>
      </c>
      <c r="B27" s="35"/>
      <c r="C27" s="425">
        <f>SUM(C28:C29)</f>
        <v>8198</v>
      </c>
      <c r="D27" s="425">
        <f>SUM(D28:D29)</f>
        <v>8799</v>
      </c>
      <c r="E27" s="427">
        <f>(C27-D27)/D27</f>
        <v>-6.8303216274576653E-2</v>
      </c>
      <c r="F27" s="434">
        <f>+C27/$C$35</f>
        <v>0.51965010141987833</v>
      </c>
      <c r="G27" s="434">
        <f>+D27/$D$35</f>
        <v>0.52625598086124403</v>
      </c>
      <c r="H27" s="236" t="s">
        <v>81</v>
      </c>
      <c r="I27" s="35"/>
      <c r="J27" s="425">
        <f>SUM(J28:J29)</f>
        <v>153108523</v>
      </c>
      <c r="K27" s="425">
        <f>SUM(K28:K29)</f>
        <v>168425750</v>
      </c>
      <c r="L27" s="427">
        <f>(J27-K27)/K27</f>
        <v>-9.0943498841477621E-2</v>
      </c>
      <c r="M27" s="426">
        <f>J27/$J$35</f>
        <v>0.36143102638558816</v>
      </c>
      <c r="N27" s="439">
        <f>+K27/$K$35</f>
        <v>0.37206542055939373</v>
      </c>
    </row>
    <row r="28" spans="1:15" ht="14.1" customHeight="1" x14ac:dyDescent="0.2">
      <c r="A28" s="236"/>
      <c r="B28" s="332" t="s">
        <v>81</v>
      </c>
      <c r="C28" s="198">
        <f>+[2]UPS!$ID$19</f>
        <v>3366</v>
      </c>
      <c r="D28" s="186">
        <f>+[2]UPS!$HP$19</f>
        <v>3857</v>
      </c>
      <c r="E28" s="410">
        <f>(C28-D28)/D28</f>
        <v>-0.12730101114856104</v>
      </c>
      <c r="F28" s="357">
        <f>+C28/$C$35</f>
        <v>0.21336206896551724</v>
      </c>
      <c r="G28" s="357">
        <f>+D28/$D$35</f>
        <v>0.23068181818181818</v>
      </c>
      <c r="H28" s="236"/>
      <c r="I28" s="332" t="s">
        <v>81</v>
      </c>
      <c r="J28" s="198">
        <f>+SUM([2]UPS!$ID$64)</f>
        <v>153108523</v>
      </c>
      <c r="K28" s="186">
        <f>+SUM([2]UPS!$HP$64)</f>
        <v>168425750</v>
      </c>
      <c r="L28" s="410">
        <f>(J28-K28)/K28</f>
        <v>-9.0943498841477621E-2</v>
      </c>
      <c r="M28" s="343">
        <f>J28/$J$35</f>
        <v>0.36143102638558816</v>
      </c>
      <c r="N28" s="357">
        <f>+K28/$K$35</f>
        <v>0.37206542055939373</v>
      </c>
    </row>
    <row r="29" spans="1:15" ht="14.1" customHeight="1" x14ac:dyDescent="0.2">
      <c r="A29" s="236"/>
      <c r="B29" s="332" t="s">
        <v>82</v>
      </c>
      <c r="C29" s="198">
        <f>+[2]Bemidji!$ID$19</f>
        <v>4832</v>
      </c>
      <c r="D29" s="186">
        <f>+[2]Bemidji!$HP$19</f>
        <v>4942</v>
      </c>
      <c r="E29" s="410">
        <f>(C29-D29)/D29</f>
        <v>-2.2258195062727641E-2</v>
      </c>
      <c r="F29" s="357">
        <f>+C29/$C$35</f>
        <v>0.30628803245436104</v>
      </c>
      <c r="G29" s="357">
        <f>+D29/$D$35</f>
        <v>0.29557416267942582</v>
      </c>
      <c r="H29" s="236"/>
      <c r="I29" s="332" t="s">
        <v>82</v>
      </c>
      <c r="J29" s="516" t="s">
        <v>206</v>
      </c>
      <c r="K29" s="516"/>
      <c r="L29" s="516"/>
      <c r="M29" s="517"/>
      <c r="N29" s="437"/>
    </row>
    <row r="30" spans="1:15" ht="14.1" customHeight="1" x14ac:dyDescent="0.2">
      <c r="A30" s="33"/>
      <c r="B30" s="35"/>
      <c r="C30" s="338"/>
      <c r="F30" s="306"/>
      <c r="G30" s="306"/>
      <c r="H30" s="33"/>
      <c r="I30" s="35"/>
      <c r="J30" s="199"/>
      <c r="K30" s="2"/>
      <c r="L30" s="3"/>
      <c r="M30" s="57"/>
      <c r="N30" s="306"/>
    </row>
    <row r="31" spans="1:15" ht="14.1" customHeight="1" x14ac:dyDescent="0.2">
      <c r="A31" s="236" t="s">
        <v>181</v>
      </c>
      <c r="B31" s="35"/>
      <c r="C31" s="428">
        <f>+'[2]Misc Cargo'!$ID$19</f>
        <v>12</v>
      </c>
      <c r="D31" s="425">
        <f>+'[2]Misc Cargo'!$HP$19</f>
        <v>8</v>
      </c>
      <c r="E31" s="427">
        <f>(C31-D31)/D31</f>
        <v>0.5</v>
      </c>
      <c r="F31" s="434">
        <f>+C31/$C$35</f>
        <v>7.6064908722109532E-4</v>
      </c>
      <c r="G31" s="434">
        <f>+D31/$D$35</f>
        <v>4.7846889952153111E-4</v>
      </c>
      <c r="H31" s="236" t="s">
        <v>181</v>
      </c>
      <c r="I31" s="35"/>
      <c r="J31" s="428">
        <f>+SUM('[2]Misc Cargo'!$ID$64)</f>
        <v>111244</v>
      </c>
      <c r="K31" s="425">
        <f>+SUM('[2]Misc Cargo'!$HP$64)</f>
        <v>7535</v>
      </c>
      <c r="L31" s="427">
        <f>(J31-K31)/K31</f>
        <v>13.763636363636364</v>
      </c>
      <c r="M31" s="426">
        <f>J31/$J$35</f>
        <v>2.6260480025163828E-4</v>
      </c>
      <c r="N31" s="439">
        <f>+K31/$K$35</f>
        <v>1.664539385405754E-5</v>
      </c>
      <c r="O31" s="300"/>
    </row>
    <row r="32" spans="1:15" ht="14.1" customHeight="1" x14ac:dyDescent="0.2">
      <c r="A32" s="33"/>
      <c r="B32" s="35"/>
      <c r="C32" s="338"/>
      <c r="F32" s="306"/>
      <c r="G32" s="306"/>
      <c r="H32" s="33"/>
      <c r="I32" s="35"/>
      <c r="J32" s="199"/>
      <c r="K32" s="2"/>
      <c r="L32" s="3"/>
      <c r="M32" s="57"/>
      <c r="N32" s="306"/>
    </row>
    <row r="33" spans="1:15" ht="14.1" customHeight="1" thickBot="1" x14ac:dyDescent="0.25">
      <c r="A33" s="317"/>
      <c r="B33" s="318"/>
      <c r="C33" s="429"/>
      <c r="D33" s="430"/>
      <c r="E33" s="431"/>
      <c r="F33" s="435"/>
      <c r="G33" s="435"/>
      <c r="H33" s="236"/>
      <c r="I33" s="35"/>
      <c r="J33" s="340"/>
      <c r="K33" s="241"/>
      <c r="L33" s="432"/>
      <c r="M33" s="318"/>
      <c r="N33" s="438"/>
      <c r="O33" s="300"/>
    </row>
    <row r="34" spans="1:15" ht="13.5" thickBot="1" x14ac:dyDescent="0.25">
      <c r="D34" s="3"/>
      <c r="F34"/>
      <c r="G34"/>
      <c r="H34"/>
      <c r="I34"/>
    </row>
    <row r="35" spans="1:15" ht="15.75" thickBot="1" x14ac:dyDescent="0.3">
      <c r="B35" s="379" t="s">
        <v>100</v>
      </c>
      <c r="C35" s="380">
        <f>+C31+C27+C20+C9+C5</f>
        <v>15776</v>
      </c>
      <c r="D35" s="380">
        <f>+D31+D27+D20+D9+D5</f>
        <v>16720</v>
      </c>
      <c r="E35" s="433">
        <f>(C35-D35)/D35</f>
        <v>-5.6459330143540667E-2</v>
      </c>
      <c r="F35" s="440">
        <f>+F31+F27+F20+F9+F5</f>
        <v>0.99999999999999989</v>
      </c>
      <c r="G35" s="440">
        <f>+G31+G27+G20+G9+G5</f>
        <v>1</v>
      </c>
      <c r="H35"/>
      <c r="I35" s="379" t="s">
        <v>100</v>
      </c>
      <c r="J35" s="380">
        <f>+J31+J27+J20+J9+J5</f>
        <v>423617542</v>
      </c>
      <c r="K35" s="380">
        <f>+K31+K27+K20+K9+K5</f>
        <v>452677783.77999997</v>
      </c>
      <c r="L35" s="381">
        <f t="shared" ref="L35" si="18">(J35-K35)/K35</f>
        <v>-6.419630655902292E-2</v>
      </c>
      <c r="M35" s="440">
        <f>+M31+M27+M20+M9+M5</f>
        <v>1</v>
      </c>
      <c r="N35" s="440">
        <f>+N31+N27+N20+N9+N5</f>
        <v>1</v>
      </c>
    </row>
    <row r="36" spans="1:15" x14ac:dyDescent="0.2">
      <c r="D36" s="3"/>
      <c r="F36"/>
      <c r="G36"/>
      <c r="H36"/>
      <c r="I36"/>
    </row>
    <row r="37" spans="1:15" x14ac:dyDescent="0.2">
      <c r="D37" s="244"/>
      <c r="F37"/>
      <c r="G37"/>
      <c r="H37"/>
      <c r="I37"/>
      <c r="J37" s="80"/>
    </row>
    <row r="38" spans="1:15" x14ac:dyDescent="0.2">
      <c r="D38" s="3"/>
      <c r="F38"/>
      <c r="G38"/>
      <c r="H38"/>
      <c r="I38"/>
    </row>
    <row r="39" spans="1:15" x14ac:dyDescent="0.2">
      <c r="D39" s="3"/>
      <c r="F39"/>
      <c r="G39"/>
      <c r="H39"/>
      <c r="I39"/>
    </row>
    <row r="40" spans="1:15" x14ac:dyDescent="0.2">
      <c r="D40" s="3"/>
      <c r="F40"/>
      <c r="G40"/>
      <c r="H40"/>
      <c r="I40"/>
    </row>
    <row r="41" spans="1:15" x14ac:dyDescent="0.2">
      <c r="D41" s="3"/>
      <c r="F41"/>
      <c r="G41"/>
      <c r="H41"/>
      <c r="I41"/>
    </row>
    <row r="42" spans="1:15" x14ac:dyDescent="0.2">
      <c r="D42" s="3"/>
      <c r="F42"/>
      <c r="G42"/>
      <c r="H42"/>
      <c r="I42"/>
    </row>
    <row r="43" spans="1:15" x14ac:dyDescent="0.2">
      <c r="D43" s="3"/>
      <c r="F43"/>
      <c r="G43"/>
      <c r="H43"/>
      <c r="I43"/>
    </row>
    <row r="44" spans="1:15" x14ac:dyDescent="0.2">
      <c r="D44" s="3"/>
      <c r="F44"/>
      <c r="G44"/>
      <c r="H44"/>
      <c r="I44"/>
    </row>
    <row r="45" spans="1:15" x14ac:dyDescent="0.2">
      <c r="D45" s="3"/>
      <c r="F45"/>
      <c r="G45"/>
      <c r="H45"/>
      <c r="I45"/>
    </row>
    <row r="46" spans="1:15" x14ac:dyDescent="0.2">
      <c r="D46" s="3"/>
      <c r="F46"/>
      <c r="G46"/>
      <c r="H46"/>
      <c r="I46"/>
    </row>
    <row r="47" spans="1:15" x14ac:dyDescent="0.2">
      <c r="D47" s="3"/>
      <c r="F47"/>
      <c r="G47"/>
      <c r="H47"/>
      <c r="I47"/>
    </row>
    <row r="48" spans="1:15" x14ac:dyDescent="0.2">
      <c r="D48" s="3"/>
      <c r="F48"/>
      <c r="G48"/>
      <c r="H48"/>
      <c r="I48"/>
    </row>
    <row r="49" spans="4:9" x14ac:dyDescent="0.2">
      <c r="D49" s="3"/>
      <c r="F49"/>
      <c r="G49"/>
      <c r="H49"/>
      <c r="I49"/>
    </row>
    <row r="50" spans="4:9" x14ac:dyDescent="0.2">
      <c r="D50" s="3"/>
      <c r="F50"/>
      <c r="G50"/>
      <c r="H50"/>
      <c r="I50"/>
    </row>
    <row r="51" spans="4:9" x14ac:dyDescent="0.2">
      <c r="D51" s="3"/>
      <c r="F51"/>
      <c r="G51"/>
      <c r="H51"/>
      <c r="I51"/>
    </row>
    <row r="52" spans="4:9" x14ac:dyDescent="0.2">
      <c r="D52" s="3"/>
      <c r="F52"/>
      <c r="G52"/>
      <c r="H52"/>
      <c r="I52"/>
    </row>
    <row r="53" spans="4:9" x14ac:dyDescent="0.2">
      <c r="D53" s="3"/>
      <c r="F53"/>
      <c r="G53"/>
      <c r="H53"/>
      <c r="I53"/>
    </row>
    <row r="54" spans="4:9" x14ac:dyDescent="0.2">
      <c r="D54" s="3"/>
      <c r="F54"/>
      <c r="G54"/>
      <c r="H54"/>
      <c r="I54"/>
    </row>
    <row r="55" spans="4:9" x14ac:dyDescent="0.2">
      <c r="D55" s="3"/>
      <c r="F55"/>
      <c r="G55"/>
      <c r="H55"/>
      <c r="I55"/>
    </row>
    <row r="56" spans="4:9" x14ac:dyDescent="0.2">
      <c r="D56" s="3"/>
      <c r="F56"/>
      <c r="G56"/>
      <c r="H56"/>
      <c r="I56"/>
    </row>
    <row r="57" spans="4:9" x14ac:dyDescent="0.2">
      <c r="D57" s="3"/>
      <c r="F57"/>
      <c r="G57"/>
      <c r="H57"/>
      <c r="I57"/>
    </row>
    <row r="58" spans="4:9" x14ac:dyDescent="0.2">
      <c r="D58" s="3"/>
      <c r="F58"/>
      <c r="G58"/>
      <c r="H58"/>
      <c r="I58"/>
    </row>
    <row r="59" spans="4:9" x14ac:dyDescent="0.2">
      <c r="D59" s="3"/>
      <c r="F59"/>
      <c r="G59"/>
      <c r="H59"/>
      <c r="I59"/>
    </row>
    <row r="60" spans="4:9" x14ac:dyDescent="0.2">
      <c r="D60" s="3"/>
      <c r="F60"/>
      <c r="G60"/>
      <c r="H60"/>
      <c r="I60"/>
    </row>
    <row r="61" spans="4:9" x14ac:dyDescent="0.2">
      <c r="D61" s="3"/>
      <c r="F61"/>
      <c r="G61"/>
      <c r="H61"/>
      <c r="I61"/>
    </row>
    <row r="62" spans="4:9" x14ac:dyDescent="0.2">
      <c r="D62" s="3"/>
      <c r="F62"/>
      <c r="G62"/>
      <c r="H62"/>
      <c r="I62"/>
    </row>
    <row r="63" spans="4:9" x14ac:dyDescent="0.2">
      <c r="D63" s="3"/>
      <c r="F63"/>
      <c r="G63"/>
      <c r="H63"/>
      <c r="I63"/>
    </row>
    <row r="64" spans="4:9" x14ac:dyDescent="0.2">
      <c r="D64" s="3"/>
      <c r="F64"/>
      <c r="G64"/>
      <c r="H64"/>
      <c r="I64"/>
    </row>
    <row r="65" spans="4:9" x14ac:dyDescent="0.2">
      <c r="D65" s="3"/>
      <c r="F65"/>
      <c r="G65"/>
      <c r="H65"/>
      <c r="I65"/>
    </row>
    <row r="66" spans="4:9" x14ac:dyDescent="0.2">
      <c r="D66" s="3"/>
      <c r="F66"/>
      <c r="G66"/>
      <c r="H66"/>
      <c r="I66"/>
    </row>
    <row r="67" spans="4:9" x14ac:dyDescent="0.2">
      <c r="D67" s="3"/>
      <c r="F67"/>
      <c r="G67"/>
      <c r="H67"/>
      <c r="I67"/>
    </row>
    <row r="68" spans="4:9" x14ac:dyDescent="0.2">
      <c r="D68" s="3"/>
      <c r="F68"/>
      <c r="G68"/>
      <c r="H68"/>
      <c r="I68"/>
    </row>
    <row r="69" spans="4:9" x14ac:dyDescent="0.2">
      <c r="D69" s="3"/>
      <c r="F69"/>
      <c r="G69"/>
      <c r="H69"/>
      <c r="I69"/>
    </row>
    <row r="70" spans="4:9" x14ac:dyDescent="0.2">
      <c r="D70" s="3"/>
      <c r="F70"/>
      <c r="G70"/>
      <c r="H70"/>
      <c r="I70"/>
    </row>
    <row r="71" spans="4:9" x14ac:dyDescent="0.2">
      <c r="D71" s="3"/>
      <c r="F71"/>
      <c r="G71"/>
      <c r="H71"/>
      <c r="I71"/>
    </row>
    <row r="72" spans="4:9" x14ac:dyDescent="0.2">
      <c r="D72" s="3"/>
      <c r="F72"/>
      <c r="G72"/>
      <c r="H72"/>
      <c r="I72"/>
    </row>
    <row r="73" spans="4:9" x14ac:dyDescent="0.2">
      <c r="D73" s="3"/>
      <c r="F73"/>
      <c r="G73"/>
      <c r="H73"/>
      <c r="I73"/>
    </row>
    <row r="74" spans="4:9" x14ac:dyDescent="0.2">
      <c r="D74" s="3"/>
      <c r="F74"/>
      <c r="G74"/>
      <c r="H74"/>
      <c r="I74"/>
    </row>
    <row r="75" spans="4:9" x14ac:dyDescent="0.2">
      <c r="D75" s="3"/>
      <c r="F75"/>
      <c r="G75"/>
      <c r="H75"/>
      <c r="I75"/>
    </row>
    <row r="76" spans="4:9" x14ac:dyDescent="0.2">
      <c r="D76" s="3"/>
      <c r="F76"/>
      <c r="G76"/>
      <c r="H76"/>
      <c r="I76"/>
    </row>
    <row r="77" spans="4:9" x14ac:dyDescent="0.2">
      <c r="D77" s="3"/>
      <c r="F77"/>
      <c r="G77"/>
      <c r="H77"/>
      <c r="I77"/>
    </row>
    <row r="78" spans="4:9" x14ac:dyDescent="0.2">
      <c r="D78" s="3"/>
      <c r="F78"/>
      <c r="G78"/>
      <c r="H78"/>
      <c r="I78"/>
    </row>
    <row r="79" spans="4:9" x14ac:dyDescent="0.2">
      <c r="D79" s="3"/>
      <c r="F79"/>
      <c r="G79"/>
      <c r="H79"/>
      <c r="I79"/>
    </row>
    <row r="80" spans="4:9" x14ac:dyDescent="0.2">
      <c r="D80" s="3"/>
      <c r="F80"/>
      <c r="G80"/>
      <c r="H80"/>
      <c r="I80"/>
    </row>
    <row r="81" spans="4:9" x14ac:dyDescent="0.2">
      <c r="D81" s="3"/>
      <c r="F81"/>
      <c r="G81"/>
      <c r="H81"/>
      <c r="I81"/>
    </row>
    <row r="82" spans="4:9" x14ac:dyDescent="0.2">
      <c r="D82" s="3"/>
      <c r="F82"/>
      <c r="G82"/>
      <c r="H82"/>
      <c r="I82"/>
    </row>
    <row r="83" spans="4:9" x14ac:dyDescent="0.2">
      <c r="D83" s="3"/>
      <c r="F83"/>
      <c r="G83"/>
      <c r="H83"/>
      <c r="I83"/>
    </row>
    <row r="84" spans="4:9" x14ac:dyDescent="0.2">
      <c r="D84" s="3"/>
      <c r="F84"/>
      <c r="G84"/>
      <c r="H84"/>
      <c r="I84"/>
    </row>
    <row r="85" spans="4:9" x14ac:dyDescent="0.2">
      <c r="D85" s="3"/>
      <c r="F85"/>
      <c r="G85"/>
      <c r="H85"/>
      <c r="I85"/>
    </row>
    <row r="86" spans="4:9" x14ac:dyDescent="0.2">
      <c r="D86" s="3"/>
      <c r="F86"/>
      <c r="G86"/>
      <c r="H86"/>
      <c r="I86"/>
    </row>
    <row r="87" spans="4:9" x14ac:dyDescent="0.2">
      <c r="D87" s="3"/>
      <c r="F87"/>
      <c r="G87"/>
      <c r="H87"/>
      <c r="I87"/>
    </row>
    <row r="88" spans="4:9" x14ac:dyDescent="0.2">
      <c r="D88" s="3"/>
      <c r="F88"/>
      <c r="G88"/>
      <c r="H88"/>
      <c r="I88"/>
    </row>
    <row r="89" spans="4:9" x14ac:dyDescent="0.2">
      <c r="D89" s="3"/>
      <c r="F89"/>
      <c r="G89"/>
      <c r="H89"/>
      <c r="I89"/>
    </row>
    <row r="90" spans="4:9" x14ac:dyDescent="0.2">
      <c r="D90" s="3"/>
      <c r="F90"/>
      <c r="G90"/>
      <c r="H90"/>
      <c r="I90"/>
    </row>
    <row r="91" spans="4:9" x14ac:dyDescent="0.2">
      <c r="D91" s="3"/>
      <c r="F91"/>
      <c r="G91"/>
      <c r="H91"/>
      <c r="I91"/>
    </row>
    <row r="92" spans="4:9" x14ac:dyDescent="0.2">
      <c r="D92" s="3"/>
      <c r="F92"/>
      <c r="G92"/>
      <c r="H92"/>
      <c r="I92"/>
    </row>
    <row r="93" spans="4:9" x14ac:dyDescent="0.2">
      <c r="D93" s="3"/>
      <c r="F93"/>
      <c r="G93"/>
      <c r="H93"/>
      <c r="I93"/>
    </row>
    <row r="94" spans="4:9" x14ac:dyDescent="0.2">
      <c r="D94" s="3"/>
      <c r="F94"/>
      <c r="G94"/>
      <c r="H94"/>
      <c r="I94"/>
    </row>
    <row r="95" spans="4:9" x14ac:dyDescent="0.2">
      <c r="D95" s="3"/>
      <c r="F95"/>
      <c r="G95"/>
      <c r="H95"/>
      <c r="I95"/>
    </row>
    <row r="96" spans="4:9" x14ac:dyDescent="0.2">
      <c r="D96" s="3"/>
      <c r="F96"/>
      <c r="G96"/>
      <c r="H96"/>
      <c r="I96"/>
    </row>
    <row r="97" spans="4:9" x14ac:dyDescent="0.2">
      <c r="D97" s="3"/>
      <c r="F97"/>
      <c r="G97"/>
      <c r="H97"/>
      <c r="I97"/>
    </row>
    <row r="98" spans="4:9" x14ac:dyDescent="0.2">
      <c r="D98" s="3"/>
      <c r="F98"/>
      <c r="G98"/>
      <c r="H98"/>
      <c r="I98"/>
    </row>
    <row r="99" spans="4:9" x14ac:dyDescent="0.2">
      <c r="D99" s="3"/>
      <c r="F99"/>
      <c r="G99"/>
      <c r="H99"/>
      <c r="I99"/>
    </row>
    <row r="100" spans="4:9" x14ac:dyDescent="0.2">
      <c r="D100" s="3"/>
      <c r="F100"/>
      <c r="G100"/>
      <c r="H100"/>
      <c r="I100"/>
    </row>
    <row r="101" spans="4:9" x14ac:dyDescent="0.2">
      <c r="D101" s="3"/>
      <c r="F101"/>
      <c r="G101"/>
      <c r="H101"/>
      <c r="I101"/>
    </row>
    <row r="102" spans="4:9" x14ac:dyDescent="0.2">
      <c r="D102" s="3"/>
      <c r="F102"/>
      <c r="G102"/>
      <c r="H102"/>
      <c r="I102"/>
    </row>
    <row r="103" spans="4:9" x14ac:dyDescent="0.2">
      <c r="D103" s="3"/>
      <c r="F103"/>
      <c r="G103"/>
      <c r="H103"/>
      <c r="I103"/>
    </row>
    <row r="104" spans="4:9" x14ac:dyDescent="0.2">
      <c r="D104" s="3"/>
      <c r="F104"/>
      <c r="G104"/>
      <c r="H104"/>
      <c r="I104"/>
    </row>
    <row r="105" spans="4:9" x14ac:dyDescent="0.2">
      <c r="I105"/>
    </row>
    <row r="106" spans="4:9" x14ac:dyDescent="0.2">
      <c r="I106"/>
    </row>
    <row r="107" spans="4:9" x14ac:dyDescent="0.2">
      <c r="I107"/>
    </row>
    <row r="108" spans="4:9" x14ac:dyDescent="0.2">
      <c r="I108"/>
    </row>
    <row r="109" spans="4:9" x14ac:dyDescent="0.2">
      <c r="I109"/>
    </row>
    <row r="110" spans="4:9" x14ac:dyDescent="0.2">
      <c r="I110"/>
    </row>
    <row r="111" spans="4:9" x14ac:dyDescent="0.2">
      <c r="I111"/>
    </row>
    <row r="112" spans="4:9" x14ac:dyDescent="0.2">
      <c r="I112"/>
    </row>
    <row r="113" spans="9:9" x14ac:dyDescent="0.2">
      <c r="I113"/>
    </row>
    <row r="114" spans="9:9" x14ac:dyDescent="0.2">
      <c r="I114"/>
    </row>
    <row r="115" spans="9:9" x14ac:dyDescent="0.2">
      <c r="I115"/>
    </row>
    <row r="116" spans="9:9" x14ac:dyDescent="0.2">
      <c r="I116"/>
    </row>
    <row r="117" spans="9:9" x14ac:dyDescent="0.2">
      <c r="I117"/>
    </row>
    <row r="118" spans="9:9" x14ac:dyDescent="0.2">
      <c r="I118"/>
    </row>
    <row r="119" spans="9:9" x14ac:dyDescent="0.2">
      <c r="I119"/>
    </row>
    <row r="120" spans="9:9" x14ac:dyDescent="0.2">
      <c r="I120"/>
    </row>
    <row r="121" spans="9:9" x14ac:dyDescent="0.2">
      <c r="I121"/>
    </row>
    <row r="122" spans="9:9" x14ac:dyDescent="0.2">
      <c r="I122"/>
    </row>
    <row r="123" spans="9:9" x14ac:dyDescent="0.2">
      <c r="I123"/>
    </row>
    <row r="124" spans="9:9" x14ac:dyDescent="0.2">
      <c r="I124"/>
    </row>
    <row r="125" spans="9:9" x14ac:dyDescent="0.2">
      <c r="I125"/>
    </row>
    <row r="126" spans="9:9" x14ac:dyDescent="0.2">
      <c r="I126"/>
    </row>
    <row r="127" spans="9:9" x14ac:dyDescent="0.2">
      <c r="I127"/>
    </row>
    <row r="128" spans="9:9" x14ac:dyDescent="0.2">
      <c r="I128"/>
    </row>
    <row r="129" spans="9:9" x14ac:dyDescent="0.2">
      <c r="I129"/>
    </row>
    <row r="130" spans="9:9" x14ac:dyDescent="0.2">
      <c r="I130"/>
    </row>
    <row r="131" spans="9:9" x14ac:dyDescent="0.2">
      <c r="I131"/>
    </row>
    <row r="132" spans="9:9" x14ac:dyDescent="0.2">
      <c r="I132"/>
    </row>
    <row r="133" spans="9:9" x14ac:dyDescent="0.2">
      <c r="I133"/>
    </row>
    <row r="134" spans="9:9" x14ac:dyDescent="0.2">
      <c r="I134"/>
    </row>
    <row r="135" spans="9:9" x14ac:dyDescent="0.2">
      <c r="I135"/>
    </row>
    <row r="136" spans="9:9" x14ac:dyDescent="0.2">
      <c r="I136"/>
    </row>
    <row r="137" spans="9:9" x14ac:dyDescent="0.2">
      <c r="I137"/>
    </row>
    <row r="138" spans="9:9" x14ac:dyDescent="0.2">
      <c r="I138"/>
    </row>
    <row r="139" spans="9:9" x14ac:dyDescent="0.2">
      <c r="I139"/>
    </row>
    <row r="140" spans="9:9" x14ac:dyDescent="0.2">
      <c r="I140"/>
    </row>
    <row r="141" spans="9:9" x14ac:dyDescent="0.2">
      <c r="I141"/>
    </row>
    <row r="142" spans="9:9" x14ac:dyDescent="0.2">
      <c r="I142"/>
    </row>
    <row r="143" spans="9:9" x14ac:dyDescent="0.2">
      <c r="I143"/>
    </row>
    <row r="144" spans="9:9" x14ac:dyDescent="0.2">
      <c r="I144"/>
    </row>
    <row r="145" spans="9:9" x14ac:dyDescent="0.2">
      <c r="I145"/>
    </row>
    <row r="146" spans="9:9" x14ac:dyDescent="0.2">
      <c r="I146"/>
    </row>
    <row r="147" spans="9:9" x14ac:dyDescent="0.2">
      <c r="I147"/>
    </row>
    <row r="148" spans="9:9" x14ac:dyDescent="0.2">
      <c r="I148"/>
    </row>
    <row r="149" spans="9:9" x14ac:dyDescent="0.2">
      <c r="I149"/>
    </row>
    <row r="150" spans="9:9" x14ac:dyDescent="0.2">
      <c r="I150"/>
    </row>
    <row r="151" spans="9:9" x14ac:dyDescent="0.2">
      <c r="I151"/>
    </row>
    <row r="152" spans="9:9" x14ac:dyDescent="0.2">
      <c r="I152"/>
    </row>
    <row r="153" spans="9:9" x14ac:dyDescent="0.2">
      <c r="I153"/>
    </row>
    <row r="154" spans="9:9" x14ac:dyDescent="0.2">
      <c r="I154"/>
    </row>
    <row r="155" spans="9:9" x14ac:dyDescent="0.2">
      <c r="I155"/>
    </row>
    <row r="156" spans="9:9" x14ac:dyDescent="0.2">
      <c r="I156"/>
    </row>
    <row r="157" spans="9:9" x14ac:dyDescent="0.2">
      <c r="I157"/>
    </row>
    <row r="158" spans="9:9" x14ac:dyDescent="0.2">
      <c r="I158"/>
    </row>
    <row r="159" spans="9:9" x14ac:dyDescent="0.2">
      <c r="I159"/>
    </row>
    <row r="160" spans="9:9" x14ac:dyDescent="0.2">
      <c r="I160"/>
    </row>
    <row r="161" spans="9:9" x14ac:dyDescent="0.2">
      <c r="I161"/>
    </row>
    <row r="162" spans="9:9" x14ac:dyDescent="0.2">
      <c r="I162"/>
    </row>
    <row r="163" spans="9:9" x14ac:dyDescent="0.2">
      <c r="I163"/>
    </row>
    <row r="164" spans="9:9" x14ac:dyDescent="0.2">
      <c r="I164"/>
    </row>
    <row r="165" spans="9:9" x14ac:dyDescent="0.2">
      <c r="I165"/>
    </row>
    <row r="166" spans="9:9" x14ac:dyDescent="0.2">
      <c r="I166"/>
    </row>
    <row r="167" spans="9:9" x14ac:dyDescent="0.2">
      <c r="I167"/>
    </row>
    <row r="168" spans="9:9" x14ac:dyDescent="0.2">
      <c r="I168"/>
    </row>
    <row r="169" spans="9:9" x14ac:dyDescent="0.2">
      <c r="I169"/>
    </row>
    <row r="170" spans="9:9" x14ac:dyDescent="0.2">
      <c r="I170"/>
    </row>
    <row r="171" spans="9:9" x14ac:dyDescent="0.2">
      <c r="I171"/>
    </row>
    <row r="172" spans="9:9" x14ac:dyDescent="0.2">
      <c r="I172"/>
    </row>
    <row r="173" spans="9:9" x14ac:dyDescent="0.2">
      <c r="I173"/>
    </row>
    <row r="174" spans="9:9" x14ac:dyDescent="0.2">
      <c r="I174"/>
    </row>
    <row r="175" spans="9:9" x14ac:dyDescent="0.2">
      <c r="I175"/>
    </row>
    <row r="176" spans="9:9" x14ac:dyDescent="0.2">
      <c r="I176"/>
    </row>
    <row r="177" spans="9:9" x14ac:dyDescent="0.2">
      <c r="I177"/>
    </row>
    <row r="178" spans="9:9" x14ac:dyDescent="0.2">
      <c r="I178"/>
    </row>
    <row r="179" spans="9:9" x14ac:dyDescent="0.2">
      <c r="I179"/>
    </row>
    <row r="180" spans="9:9" x14ac:dyDescent="0.2">
      <c r="I180"/>
    </row>
    <row r="181" spans="9:9" x14ac:dyDescent="0.2">
      <c r="I181"/>
    </row>
    <row r="182" spans="9:9" x14ac:dyDescent="0.2">
      <c r="I182"/>
    </row>
    <row r="183" spans="9:9" x14ac:dyDescent="0.2">
      <c r="I183"/>
    </row>
    <row r="184" spans="9:9" x14ac:dyDescent="0.2">
      <c r="I184"/>
    </row>
    <row r="185" spans="9:9" x14ac:dyDescent="0.2">
      <c r="I185"/>
    </row>
    <row r="186" spans="9:9" x14ac:dyDescent="0.2">
      <c r="I186"/>
    </row>
    <row r="187" spans="9:9" x14ac:dyDescent="0.2">
      <c r="I187"/>
    </row>
    <row r="188" spans="9:9" x14ac:dyDescent="0.2">
      <c r="I188"/>
    </row>
    <row r="189" spans="9:9" x14ac:dyDescent="0.2">
      <c r="I189"/>
    </row>
    <row r="190" spans="9:9" x14ac:dyDescent="0.2">
      <c r="I190"/>
    </row>
    <row r="191" spans="9:9" x14ac:dyDescent="0.2">
      <c r="I191"/>
    </row>
    <row r="192" spans="9:9" x14ac:dyDescent="0.2">
      <c r="I192"/>
    </row>
    <row r="193" spans="9:9" x14ac:dyDescent="0.2">
      <c r="I193"/>
    </row>
    <row r="194" spans="9:9" x14ac:dyDescent="0.2">
      <c r="I194"/>
    </row>
    <row r="195" spans="9:9" x14ac:dyDescent="0.2">
      <c r="I195"/>
    </row>
    <row r="196" spans="9:9" x14ac:dyDescent="0.2">
      <c r="I196"/>
    </row>
    <row r="197" spans="9:9" x14ac:dyDescent="0.2">
      <c r="I197"/>
    </row>
    <row r="198" spans="9:9" x14ac:dyDescent="0.2">
      <c r="I198"/>
    </row>
    <row r="199" spans="9:9" x14ac:dyDescent="0.2">
      <c r="I199"/>
    </row>
    <row r="200" spans="9:9" x14ac:dyDescent="0.2">
      <c r="I200"/>
    </row>
    <row r="201" spans="9:9" x14ac:dyDescent="0.2">
      <c r="I201"/>
    </row>
    <row r="202" spans="9:9" x14ac:dyDescent="0.2">
      <c r="I202"/>
    </row>
    <row r="203" spans="9:9" x14ac:dyDescent="0.2">
      <c r="I203"/>
    </row>
    <row r="204" spans="9:9" x14ac:dyDescent="0.2">
      <c r="I204"/>
    </row>
    <row r="205" spans="9:9" x14ac:dyDescent="0.2">
      <c r="I205"/>
    </row>
    <row r="206" spans="9:9" x14ac:dyDescent="0.2">
      <c r="I206"/>
    </row>
    <row r="207" spans="9:9" x14ac:dyDescent="0.2">
      <c r="I207"/>
    </row>
    <row r="208" spans="9:9" x14ac:dyDescent="0.2">
      <c r="I208"/>
    </row>
    <row r="209" spans="9:9" x14ac:dyDescent="0.2">
      <c r="I209"/>
    </row>
    <row r="210" spans="9:9" x14ac:dyDescent="0.2">
      <c r="I210"/>
    </row>
    <row r="211" spans="9:9" x14ac:dyDescent="0.2">
      <c r="I211"/>
    </row>
    <row r="212" spans="9:9" x14ac:dyDescent="0.2">
      <c r="I212"/>
    </row>
    <row r="213" spans="9:9" x14ac:dyDescent="0.2">
      <c r="I213"/>
    </row>
    <row r="214" spans="9:9" x14ac:dyDescent="0.2">
      <c r="I214"/>
    </row>
    <row r="215" spans="9:9" x14ac:dyDescent="0.2">
      <c r="I215"/>
    </row>
    <row r="216" spans="9:9" x14ac:dyDescent="0.2">
      <c r="I216"/>
    </row>
    <row r="217" spans="9:9" x14ac:dyDescent="0.2">
      <c r="I217"/>
    </row>
    <row r="218" spans="9:9" x14ac:dyDescent="0.2">
      <c r="I218"/>
    </row>
    <row r="219" spans="9:9" x14ac:dyDescent="0.2">
      <c r="I219"/>
    </row>
    <row r="220" spans="9:9" x14ac:dyDescent="0.2">
      <c r="I220"/>
    </row>
    <row r="221" spans="9:9" x14ac:dyDescent="0.2">
      <c r="I221"/>
    </row>
    <row r="222" spans="9:9" x14ac:dyDescent="0.2">
      <c r="I222"/>
    </row>
    <row r="223" spans="9:9" x14ac:dyDescent="0.2">
      <c r="I223"/>
    </row>
    <row r="224" spans="9:9" x14ac:dyDescent="0.2">
      <c r="I224"/>
    </row>
    <row r="225" spans="9:9" x14ac:dyDescent="0.2">
      <c r="I225"/>
    </row>
    <row r="226" spans="9:9" x14ac:dyDescent="0.2">
      <c r="I226"/>
    </row>
    <row r="227" spans="9:9" x14ac:dyDescent="0.2">
      <c r="I227"/>
    </row>
    <row r="228" spans="9:9" x14ac:dyDescent="0.2">
      <c r="I228"/>
    </row>
    <row r="229" spans="9:9" x14ac:dyDescent="0.2">
      <c r="I229"/>
    </row>
    <row r="230" spans="9:9" x14ac:dyDescent="0.2">
      <c r="I230"/>
    </row>
    <row r="231" spans="9:9" x14ac:dyDescent="0.2">
      <c r="I231"/>
    </row>
    <row r="232" spans="9:9" x14ac:dyDescent="0.2">
      <c r="I232"/>
    </row>
    <row r="233" spans="9:9" x14ac:dyDescent="0.2">
      <c r="I233"/>
    </row>
    <row r="234" spans="9:9" x14ac:dyDescent="0.2">
      <c r="I234"/>
    </row>
    <row r="235" spans="9:9" x14ac:dyDescent="0.2">
      <c r="I235"/>
    </row>
    <row r="236" spans="9:9" x14ac:dyDescent="0.2">
      <c r="I236"/>
    </row>
    <row r="237" spans="9:9" x14ac:dyDescent="0.2">
      <c r="I237"/>
    </row>
    <row r="238" spans="9:9" x14ac:dyDescent="0.2">
      <c r="I238"/>
    </row>
    <row r="239" spans="9:9" x14ac:dyDescent="0.2">
      <c r="I239"/>
    </row>
    <row r="240" spans="9:9" x14ac:dyDescent="0.2">
      <c r="I240"/>
    </row>
    <row r="241" spans="9:9" x14ac:dyDescent="0.2">
      <c r="I241"/>
    </row>
    <row r="242" spans="9:9" x14ac:dyDescent="0.2">
      <c r="I242"/>
    </row>
    <row r="243" spans="9:9" x14ac:dyDescent="0.2">
      <c r="I243"/>
    </row>
    <row r="244" spans="9:9" x14ac:dyDescent="0.2">
      <c r="I244"/>
    </row>
    <row r="245" spans="9:9" x14ac:dyDescent="0.2">
      <c r="I245"/>
    </row>
    <row r="246" spans="9:9" x14ac:dyDescent="0.2">
      <c r="I246"/>
    </row>
    <row r="247" spans="9:9" x14ac:dyDescent="0.2">
      <c r="I247"/>
    </row>
    <row r="248" spans="9:9" x14ac:dyDescent="0.2">
      <c r="I248"/>
    </row>
    <row r="249" spans="9:9" x14ac:dyDescent="0.2">
      <c r="I249"/>
    </row>
    <row r="250" spans="9:9" x14ac:dyDescent="0.2">
      <c r="I250"/>
    </row>
    <row r="251" spans="9:9" x14ac:dyDescent="0.2">
      <c r="I251"/>
    </row>
    <row r="252" spans="9:9" x14ac:dyDescent="0.2">
      <c r="I252"/>
    </row>
    <row r="253" spans="9:9" x14ac:dyDescent="0.2">
      <c r="I253"/>
    </row>
    <row r="254" spans="9:9" x14ac:dyDescent="0.2">
      <c r="I254"/>
    </row>
    <row r="255" spans="9:9" x14ac:dyDescent="0.2">
      <c r="I255"/>
    </row>
    <row r="256" spans="9:9" x14ac:dyDescent="0.2">
      <c r="I256"/>
    </row>
    <row r="257" spans="9:9" x14ac:dyDescent="0.2">
      <c r="I257"/>
    </row>
    <row r="258" spans="9:9" x14ac:dyDescent="0.2">
      <c r="I258"/>
    </row>
    <row r="259" spans="9:9" x14ac:dyDescent="0.2">
      <c r="I259"/>
    </row>
    <row r="260" spans="9:9" x14ac:dyDescent="0.2">
      <c r="I260"/>
    </row>
    <row r="261" spans="9:9" x14ac:dyDescent="0.2">
      <c r="I261"/>
    </row>
    <row r="262" spans="9:9" x14ac:dyDescent="0.2">
      <c r="I262"/>
    </row>
    <row r="263" spans="9:9" x14ac:dyDescent="0.2">
      <c r="I263"/>
    </row>
    <row r="264" spans="9:9" x14ac:dyDescent="0.2">
      <c r="I264"/>
    </row>
    <row r="265" spans="9:9" x14ac:dyDescent="0.2">
      <c r="I265"/>
    </row>
    <row r="266" spans="9:9" x14ac:dyDescent="0.2">
      <c r="I266"/>
    </row>
    <row r="267" spans="9:9" x14ac:dyDescent="0.2">
      <c r="I267"/>
    </row>
    <row r="268" spans="9:9" x14ac:dyDescent="0.2">
      <c r="I268"/>
    </row>
    <row r="269" spans="9:9" x14ac:dyDescent="0.2">
      <c r="I269"/>
    </row>
    <row r="270" spans="9:9" x14ac:dyDescent="0.2">
      <c r="I270"/>
    </row>
    <row r="271" spans="9:9" x14ac:dyDescent="0.2">
      <c r="I271"/>
    </row>
    <row r="272" spans="9:9" x14ac:dyDescent="0.2">
      <c r="I272"/>
    </row>
    <row r="273" spans="9:9" x14ac:dyDescent="0.2">
      <c r="I273"/>
    </row>
    <row r="274" spans="9:9" x14ac:dyDescent="0.2">
      <c r="I274"/>
    </row>
    <row r="275" spans="9:9" x14ac:dyDescent="0.2">
      <c r="I275"/>
    </row>
    <row r="276" spans="9:9" x14ac:dyDescent="0.2">
      <c r="I276"/>
    </row>
    <row r="277" spans="9:9" x14ac:dyDescent="0.2">
      <c r="I277"/>
    </row>
    <row r="278" spans="9:9" x14ac:dyDescent="0.2">
      <c r="I278"/>
    </row>
    <row r="279" spans="9:9" x14ac:dyDescent="0.2">
      <c r="I279"/>
    </row>
    <row r="280" spans="9:9" x14ac:dyDescent="0.2">
      <c r="I280"/>
    </row>
    <row r="281" spans="9:9" x14ac:dyDescent="0.2">
      <c r="I281"/>
    </row>
    <row r="282" spans="9:9" x14ac:dyDescent="0.2">
      <c r="I282"/>
    </row>
    <row r="283" spans="9:9" x14ac:dyDescent="0.2">
      <c r="I283"/>
    </row>
    <row r="284" spans="9:9" x14ac:dyDescent="0.2">
      <c r="I284"/>
    </row>
    <row r="285" spans="9:9" x14ac:dyDescent="0.2">
      <c r="I285"/>
    </row>
    <row r="286" spans="9:9" x14ac:dyDescent="0.2">
      <c r="I286"/>
    </row>
    <row r="287" spans="9:9" x14ac:dyDescent="0.2">
      <c r="I287"/>
    </row>
    <row r="288" spans="9:9" x14ac:dyDescent="0.2">
      <c r="I288"/>
    </row>
    <row r="289" spans="9:9" x14ac:dyDescent="0.2">
      <c r="I289"/>
    </row>
    <row r="290" spans="9:9" x14ac:dyDescent="0.2">
      <c r="I290"/>
    </row>
    <row r="291" spans="9:9" x14ac:dyDescent="0.2">
      <c r="I291"/>
    </row>
    <row r="292" spans="9:9" x14ac:dyDescent="0.2">
      <c r="I292"/>
    </row>
    <row r="293" spans="9:9" x14ac:dyDescent="0.2">
      <c r="I293"/>
    </row>
    <row r="294" spans="9:9" x14ac:dyDescent="0.2">
      <c r="I294"/>
    </row>
    <row r="295" spans="9:9" x14ac:dyDescent="0.2">
      <c r="I295"/>
    </row>
    <row r="296" spans="9:9" x14ac:dyDescent="0.2">
      <c r="I296"/>
    </row>
    <row r="297" spans="9:9" x14ac:dyDescent="0.2">
      <c r="I297"/>
    </row>
    <row r="298" spans="9:9" x14ac:dyDescent="0.2">
      <c r="I298"/>
    </row>
    <row r="299" spans="9:9" x14ac:dyDescent="0.2">
      <c r="I299"/>
    </row>
    <row r="300" spans="9:9" x14ac:dyDescent="0.2">
      <c r="I300"/>
    </row>
    <row r="301" spans="9:9" x14ac:dyDescent="0.2">
      <c r="I301"/>
    </row>
    <row r="302" spans="9:9" x14ac:dyDescent="0.2">
      <c r="I302"/>
    </row>
    <row r="303" spans="9:9" x14ac:dyDescent="0.2">
      <c r="I303"/>
    </row>
    <row r="304" spans="9:9" x14ac:dyDescent="0.2">
      <c r="I304"/>
    </row>
    <row r="305" spans="9:9" x14ac:dyDescent="0.2">
      <c r="I305"/>
    </row>
    <row r="306" spans="9:9" x14ac:dyDescent="0.2">
      <c r="I306"/>
    </row>
    <row r="307" spans="9:9" x14ac:dyDescent="0.2">
      <c r="I307"/>
    </row>
    <row r="308" spans="9:9" x14ac:dyDescent="0.2">
      <c r="I308"/>
    </row>
    <row r="309" spans="9:9" x14ac:dyDescent="0.2">
      <c r="I309"/>
    </row>
    <row r="310" spans="9:9" x14ac:dyDescent="0.2">
      <c r="I310"/>
    </row>
    <row r="311" spans="9:9" x14ac:dyDescent="0.2">
      <c r="I311"/>
    </row>
    <row r="312" spans="9:9" x14ac:dyDescent="0.2">
      <c r="I312"/>
    </row>
    <row r="313" spans="9:9" x14ac:dyDescent="0.2">
      <c r="I313"/>
    </row>
    <row r="314" spans="9:9" x14ac:dyDescent="0.2">
      <c r="I314"/>
    </row>
    <row r="315" spans="9:9" x14ac:dyDescent="0.2">
      <c r="I315"/>
    </row>
    <row r="316" spans="9:9" x14ac:dyDescent="0.2">
      <c r="I316"/>
    </row>
    <row r="317" spans="9:9" x14ac:dyDescent="0.2">
      <c r="I317"/>
    </row>
    <row r="318" spans="9:9" x14ac:dyDescent="0.2">
      <c r="I318"/>
    </row>
    <row r="319" spans="9:9" x14ac:dyDescent="0.2">
      <c r="I319"/>
    </row>
    <row r="320" spans="9:9" x14ac:dyDescent="0.2">
      <c r="I320"/>
    </row>
    <row r="321" spans="9:9" x14ac:dyDescent="0.2">
      <c r="I321"/>
    </row>
    <row r="322" spans="9:9" x14ac:dyDescent="0.2">
      <c r="I322"/>
    </row>
    <row r="323" spans="9:9" x14ac:dyDescent="0.2">
      <c r="I323"/>
    </row>
    <row r="324" spans="9:9" x14ac:dyDescent="0.2">
      <c r="I324"/>
    </row>
    <row r="325" spans="9:9" x14ac:dyDescent="0.2">
      <c r="I325"/>
    </row>
    <row r="326" spans="9:9" x14ac:dyDescent="0.2">
      <c r="I326"/>
    </row>
    <row r="327" spans="9:9" x14ac:dyDescent="0.2">
      <c r="I327"/>
    </row>
    <row r="328" spans="9:9" x14ac:dyDescent="0.2">
      <c r="I328"/>
    </row>
    <row r="329" spans="9:9" x14ac:dyDescent="0.2">
      <c r="I329"/>
    </row>
    <row r="330" spans="9:9" x14ac:dyDescent="0.2">
      <c r="I330"/>
    </row>
    <row r="331" spans="9:9" x14ac:dyDescent="0.2">
      <c r="I331"/>
    </row>
    <row r="332" spans="9:9" x14ac:dyDescent="0.2">
      <c r="I332"/>
    </row>
    <row r="333" spans="9:9" x14ac:dyDescent="0.2">
      <c r="I333"/>
    </row>
    <row r="334" spans="9:9" x14ac:dyDescent="0.2">
      <c r="I334"/>
    </row>
    <row r="335" spans="9:9" x14ac:dyDescent="0.2">
      <c r="I335"/>
    </row>
    <row r="336" spans="9:9" x14ac:dyDescent="0.2">
      <c r="I336"/>
    </row>
    <row r="337" spans="9:9" x14ac:dyDescent="0.2">
      <c r="I337"/>
    </row>
    <row r="338" spans="9:9" x14ac:dyDescent="0.2">
      <c r="I338"/>
    </row>
    <row r="339" spans="9:9" x14ac:dyDescent="0.2">
      <c r="I339"/>
    </row>
    <row r="340" spans="9:9" x14ac:dyDescent="0.2">
      <c r="I340"/>
    </row>
    <row r="341" spans="9:9" x14ac:dyDescent="0.2">
      <c r="I341"/>
    </row>
    <row r="342" spans="9:9" x14ac:dyDescent="0.2">
      <c r="I342"/>
    </row>
    <row r="343" spans="9:9" x14ac:dyDescent="0.2">
      <c r="I343"/>
    </row>
    <row r="344" spans="9:9" x14ac:dyDescent="0.2">
      <c r="I344"/>
    </row>
    <row r="345" spans="9:9" x14ac:dyDescent="0.2">
      <c r="I345"/>
    </row>
    <row r="346" spans="9:9" x14ac:dyDescent="0.2">
      <c r="I346"/>
    </row>
    <row r="347" spans="9:9" x14ac:dyDescent="0.2">
      <c r="I347"/>
    </row>
    <row r="348" spans="9:9" x14ac:dyDescent="0.2">
      <c r="I348"/>
    </row>
    <row r="349" spans="9:9" x14ac:dyDescent="0.2">
      <c r="I349"/>
    </row>
    <row r="350" spans="9:9" x14ac:dyDescent="0.2">
      <c r="I350"/>
    </row>
    <row r="351" spans="9:9" x14ac:dyDescent="0.2">
      <c r="I351"/>
    </row>
    <row r="352" spans="9:9" x14ac:dyDescent="0.2">
      <c r="I352"/>
    </row>
    <row r="353" spans="9:9" x14ac:dyDescent="0.2">
      <c r="I353"/>
    </row>
    <row r="354" spans="9:9" x14ac:dyDescent="0.2">
      <c r="I354"/>
    </row>
    <row r="355" spans="9:9" x14ac:dyDescent="0.2">
      <c r="I355"/>
    </row>
    <row r="356" spans="9:9" x14ac:dyDescent="0.2">
      <c r="I356"/>
    </row>
    <row r="357" spans="9:9" x14ac:dyDescent="0.2">
      <c r="I357"/>
    </row>
    <row r="358" spans="9:9" x14ac:dyDescent="0.2">
      <c r="I358"/>
    </row>
    <row r="359" spans="9:9" x14ac:dyDescent="0.2">
      <c r="I359"/>
    </row>
    <row r="360" spans="9:9" x14ac:dyDescent="0.2">
      <c r="I360"/>
    </row>
    <row r="361" spans="9:9" x14ac:dyDescent="0.2">
      <c r="I361"/>
    </row>
    <row r="362" spans="9:9" x14ac:dyDescent="0.2">
      <c r="I362"/>
    </row>
    <row r="363" spans="9:9" x14ac:dyDescent="0.2">
      <c r="I363"/>
    </row>
    <row r="364" spans="9:9" x14ac:dyDescent="0.2">
      <c r="I364"/>
    </row>
    <row r="365" spans="9:9" x14ac:dyDescent="0.2">
      <c r="I365"/>
    </row>
    <row r="366" spans="9:9" x14ac:dyDescent="0.2">
      <c r="I366"/>
    </row>
    <row r="367" spans="9:9" x14ac:dyDescent="0.2">
      <c r="I367"/>
    </row>
    <row r="368" spans="9:9" x14ac:dyDescent="0.2">
      <c r="I368"/>
    </row>
    <row r="369" spans="9:9" x14ac:dyDescent="0.2">
      <c r="I369"/>
    </row>
    <row r="370" spans="9:9" x14ac:dyDescent="0.2">
      <c r="I370"/>
    </row>
    <row r="371" spans="9:9" x14ac:dyDescent="0.2">
      <c r="I371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30" spans="9:9" x14ac:dyDescent="0.2">
      <c r="I430"/>
    </row>
    <row r="431" spans="9:9" x14ac:dyDescent="0.2">
      <c r="I431"/>
    </row>
    <row r="432" spans="9:9" x14ac:dyDescent="0.2">
      <c r="I432"/>
    </row>
    <row r="433" spans="9:9" x14ac:dyDescent="0.2">
      <c r="I433"/>
    </row>
    <row r="434" spans="9:9" x14ac:dyDescent="0.2">
      <c r="I434"/>
    </row>
    <row r="435" spans="9:9" x14ac:dyDescent="0.2">
      <c r="I435"/>
    </row>
    <row r="436" spans="9:9" x14ac:dyDescent="0.2">
      <c r="I436"/>
    </row>
    <row r="437" spans="9:9" x14ac:dyDescent="0.2">
      <c r="I437"/>
    </row>
    <row r="438" spans="9:9" x14ac:dyDescent="0.2">
      <c r="I438"/>
    </row>
    <row r="439" spans="9:9" x14ac:dyDescent="0.2">
      <c r="I439"/>
    </row>
    <row r="440" spans="9:9" x14ac:dyDescent="0.2">
      <c r="I440"/>
    </row>
    <row r="441" spans="9:9" x14ac:dyDescent="0.2">
      <c r="I441"/>
    </row>
    <row r="442" spans="9:9" x14ac:dyDescent="0.2">
      <c r="I442"/>
    </row>
    <row r="443" spans="9:9" x14ac:dyDescent="0.2">
      <c r="I443"/>
    </row>
    <row r="444" spans="9:9" x14ac:dyDescent="0.2">
      <c r="I444"/>
    </row>
    <row r="445" spans="9:9" x14ac:dyDescent="0.2">
      <c r="I445"/>
    </row>
    <row r="446" spans="9:9" x14ac:dyDescent="0.2">
      <c r="I446"/>
    </row>
    <row r="447" spans="9:9" x14ac:dyDescent="0.2">
      <c r="I447"/>
    </row>
    <row r="448" spans="9:9" x14ac:dyDescent="0.2">
      <c r="I448"/>
    </row>
    <row r="449" spans="9:9" x14ac:dyDescent="0.2">
      <c r="I449"/>
    </row>
    <row r="450" spans="9:9" x14ac:dyDescent="0.2">
      <c r="I450"/>
    </row>
    <row r="451" spans="9:9" x14ac:dyDescent="0.2">
      <c r="I451"/>
    </row>
    <row r="452" spans="9:9" x14ac:dyDescent="0.2">
      <c r="I452"/>
    </row>
    <row r="453" spans="9:9" x14ac:dyDescent="0.2">
      <c r="I453"/>
    </row>
    <row r="454" spans="9:9" x14ac:dyDescent="0.2">
      <c r="I454"/>
    </row>
    <row r="455" spans="9:9" x14ac:dyDescent="0.2">
      <c r="I455"/>
    </row>
    <row r="456" spans="9:9" x14ac:dyDescent="0.2">
      <c r="I456"/>
    </row>
    <row r="457" spans="9:9" x14ac:dyDescent="0.2">
      <c r="I457"/>
    </row>
    <row r="458" spans="9:9" x14ac:dyDescent="0.2">
      <c r="I458"/>
    </row>
    <row r="459" spans="9:9" x14ac:dyDescent="0.2">
      <c r="I459"/>
    </row>
    <row r="460" spans="9:9" x14ac:dyDescent="0.2">
      <c r="I460"/>
    </row>
    <row r="461" spans="9:9" x14ac:dyDescent="0.2">
      <c r="I461"/>
    </row>
    <row r="462" spans="9:9" x14ac:dyDescent="0.2">
      <c r="I462"/>
    </row>
    <row r="463" spans="9:9" x14ac:dyDescent="0.2">
      <c r="I463"/>
    </row>
    <row r="464" spans="9:9" x14ac:dyDescent="0.2">
      <c r="I464"/>
    </row>
    <row r="465" spans="9:9" x14ac:dyDescent="0.2">
      <c r="I465"/>
    </row>
    <row r="466" spans="9:9" x14ac:dyDescent="0.2">
      <c r="I466"/>
    </row>
    <row r="467" spans="9:9" x14ac:dyDescent="0.2">
      <c r="I467"/>
    </row>
    <row r="468" spans="9:9" x14ac:dyDescent="0.2">
      <c r="I468"/>
    </row>
    <row r="469" spans="9:9" x14ac:dyDescent="0.2">
      <c r="I469"/>
    </row>
    <row r="470" spans="9:9" x14ac:dyDescent="0.2">
      <c r="I470"/>
    </row>
    <row r="471" spans="9:9" x14ac:dyDescent="0.2">
      <c r="I471"/>
    </row>
    <row r="472" spans="9:9" x14ac:dyDescent="0.2">
      <c r="I472"/>
    </row>
    <row r="473" spans="9:9" x14ac:dyDescent="0.2">
      <c r="I473"/>
    </row>
    <row r="474" spans="9:9" x14ac:dyDescent="0.2">
      <c r="I474"/>
    </row>
    <row r="475" spans="9:9" x14ac:dyDescent="0.2">
      <c r="I475"/>
    </row>
    <row r="476" spans="9:9" x14ac:dyDescent="0.2">
      <c r="I476"/>
    </row>
    <row r="477" spans="9:9" x14ac:dyDescent="0.2">
      <c r="I477"/>
    </row>
    <row r="478" spans="9:9" x14ac:dyDescent="0.2">
      <c r="I478"/>
    </row>
    <row r="479" spans="9:9" x14ac:dyDescent="0.2">
      <c r="I479"/>
    </row>
    <row r="480" spans="9:9" x14ac:dyDescent="0.2">
      <c r="I480"/>
    </row>
    <row r="481" spans="9:9" x14ac:dyDescent="0.2">
      <c r="I481"/>
    </row>
    <row r="482" spans="9:9" x14ac:dyDescent="0.2">
      <c r="I482"/>
    </row>
    <row r="483" spans="9:9" x14ac:dyDescent="0.2">
      <c r="I483"/>
    </row>
    <row r="484" spans="9:9" x14ac:dyDescent="0.2">
      <c r="I484"/>
    </row>
    <row r="485" spans="9:9" x14ac:dyDescent="0.2">
      <c r="I485"/>
    </row>
    <row r="486" spans="9:9" x14ac:dyDescent="0.2">
      <c r="I486"/>
    </row>
    <row r="487" spans="9:9" x14ac:dyDescent="0.2">
      <c r="I487"/>
    </row>
    <row r="488" spans="9:9" x14ac:dyDescent="0.2">
      <c r="I488"/>
    </row>
    <row r="489" spans="9:9" x14ac:dyDescent="0.2">
      <c r="I489"/>
    </row>
    <row r="490" spans="9:9" x14ac:dyDescent="0.2">
      <c r="I490"/>
    </row>
    <row r="491" spans="9:9" x14ac:dyDescent="0.2">
      <c r="I491"/>
    </row>
    <row r="492" spans="9:9" x14ac:dyDescent="0.2">
      <c r="I492"/>
    </row>
    <row r="493" spans="9:9" x14ac:dyDescent="0.2">
      <c r="I493"/>
    </row>
    <row r="494" spans="9:9" x14ac:dyDescent="0.2">
      <c r="I494"/>
    </row>
    <row r="495" spans="9:9" x14ac:dyDescent="0.2">
      <c r="I495"/>
    </row>
    <row r="496" spans="9:9" x14ac:dyDescent="0.2">
      <c r="I496"/>
    </row>
    <row r="497" spans="9:9" x14ac:dyDescent="0.2">
      <c r="I497"/>
    </row>
    <row r="498" spans="9:9" x14ac:dyDescent="0.2">
      <c r="I498"/>
    </row>
    <row r="499" spans="9:9" x14ac:dyDescent="0.2">
      <c r="I499"/>
    </row>
    <row r="500" spans="9:9" x14ac:dyDescent="0.2">
      <c r="I500"/>
    </row>
    <row r="501" spans="9:9" x14ac:dyDescent="0.2">
      <c r="I501"/>
    </row>
    <row r="502" spans="9:9" x14ac:dyDescent="0.2">
      <c r="I502"/>
    </row>
    <row r="503" spans="9:9" x14ac:dyDescent="0.2">
      <c r="I503"/>
    </row>
    <row r="504" spans="9:9" x14ac:dyDescent="0.2">
      <c r="I504"/>
    </row>
    <row r="505" spans="9:9" x14ac:dyDescent="0.2">
      <c r="I505"/>
    </row>
    <row r="506" spans="9:9" x14ac:dyDescent="0.2">
      <c r="I506"/>
    </row>
    <row r="507" spans="9:9" x14ac:dyDescent="0.2">
      <c r="I507"/>
    </row>
    <row r="508" spans="9:9" x14ac:dyDescent="0.2">
      <c r="I508"/>
    </row>
    <row r="509" spans="9:9" x14ac:dyDescent="0.2">
      <c r="I509"/>
    </row>
    <row r="510" spans="9:9" x14ac:dyDescent="0.2">
      <c r="I510"/>
    </row>
    <row r="511" spans="9:9" x14ac:dyDescent="0.2">
      <c r="I511"/>
    </row>
    <row r="512" spans="9:9" x14ac:dyDescent="0.2">
      <c r="I512"/>
    </row>
    <row r="513" spans="9:9" x14ac:dyDescent="0.2">
      <c r="I513"/>
    </row>
    <row r="514" spans="9:9" x14ac:dyDescent="0.2">
      <c r="I514"/>
    </row>
    <row r="515" spans="9:9" x14ac:dyDescent="0.2">
      <c r="I515"/>
    </row>
    <row r="516" spans="9:9" x14ac:dyDescent="0.2">
      <c r="I516"/>
    </row>
    <row r="517" spans="9:9" x14ac:dyDescent="0.2">
      <c r="I517"/>
    </row>
    <row r="518" spans="9:9" x14ac:dyDescent="0.2">
      <c r="I518"/>
    </row>
    <row r="519" spans="9:9" x14ac:dyDescent="0.2">
      <c r="I519"/>
    </row>
    <row r="520" spans="9:9" x14ac:dyDescent="0.2">
      <c r="I520"/>
    </row>
    <row r="521" spans="9:9" x14ac:dyDescent="0.2">
      <c r="I521"/>
    </row>
    <row r="522" spans="9:9" x14ac:dyDescent="0.2">
      <c r="I522"/>
    </row>
    <row r="523" spans="9:9" x14ac:dyDescent="0.2">
      <c r="I523"/>
    </row>
    <row r="524" spans="9:9" x14ac:dyDescent="0.2">
      <c r="I524"/>
    </row>
    <row r="525" spans="9:9" x14ac:dyDescent="0.2">
      <c r="I525"/>
    </row>
    <row r="526" spans="9:9" x14ac:dyDescent="0.2">
      <c r="I526"/>
    </row>
    <row r="527" spans="9:9" x14ac:dyDescent="0.2">
      <c r="I527"/>
    </row>
    <row r="528" spans="9:9" x14ac:dyDescent="0.2">
      <c r="I528"/>
    </row>
    <row r="529" spans="9:9" x14ac:dyDescent="0.2">
      <c r="I529"/>
    </row>
    <row r="530" spans="9:9" x14ac:dyDescent="0.2">
      <c r="I530"/>
    </row>
    <row r="531" spans="9:9" x14ac:dyDescent="0.2">
      <c r="I531"/>
    </row>
    <row r="532" spans="9:9" x14ac:dyDescent="0.2">
      <c r="I532"/>
    </row>
    <row r="533" spans="9:9" x14ac:dyDescent="0.2">
      <c r="I533"/>
    </row>
    <row r="534" spans="9:9" x14ac:dyDescent="0.2">
      <c r="I534"/>
    </row>
    <row r="535" spans="9:9" x14ac:dyDescent="0.2">
      <c r="I535"/>
    </row>
    <row r="536" spans="9:9" x14ac:dyDescent="0.2">
      <c r="I536"/>
    </row>
    <row r="537" spans="9:9" x14ac:dyDescent="0.2">
      <c r="I537"/>
    </row>
    <row r="538" spans="9:9" x14ac:dyDescent="0.2">
      <c r="I538"/>
    </row>
    <row r="539" spans="9:9" x14ac:dyDescent="0.2">
      <c r="I539"/>
    </row>
    <row r="540" spans="9:9" x14ac:dyDescent="0.2">
      <c r="I540"/>
    </row>
    <row r="541" spans="9:9" x14ac:dyDescent="0.2">
      <c r="I541"/>
    </row>
    <row r="542" spans="9:9" x14ac:dyDescent="0.2">
      <c r="I542"/>
    </row>
    <row r="543" spans="9:9" x14ac:dyDescent="0.2">
      <c r="I543"/>
    </row>
    <row r="544" spans="9:9" x14ac:dyDescent="0.2">
      <c r="I544"/>
    </row>
    <row r="545" spans="9:9" x14ac:dyDescent="0.2">
      <c r="I545"/>
    </row>
    <row r="546" spans="9:9" x14ac:dyDescent="0.2">
      <c r="I546"/>
    </row>
    <row r="547" spans="9:9" x14ac:dyDescent="0.2">
      <c r="I547"/>
    </row>
    <row r="548" spans="9:9" x14ac:dyDescent="0.2">
      <c r="I548"/>
    </row>
    <row r="549" spans="9:9" x14ac:dyDescent="0.2">
      <c r="I549"/>
    </row>
    <row r="550" spans="9:9" x14ac:dyDescent="0.2">
      <c r="I550"/>
    </row>
    <row r="551" spans="9:9" x14ac:dyDescent="0.2">
      <c r="I551"/>
    </row>
    <row r="552" spans="9:9" x14ac:dyDescent="0.2">
      <c r="I552"/>
    </row>
    <row r="553" spans="9:9" x14ac:dyDescent="0.2">
      <c r="I553"/>
    </row>
    <row r="554" spans="9:9" x14ac:dyDescent="0.2">
      <c r="I554"/>
    </row>
    <row r="555" spans="9:9" x14ac:dyDescent="0.2">
      <c r="I555"/>
    </row>
    <row r="556" spans="9:9" x14ac:dyDescent="0.2">
      <c r="I556"/>
    </row>
    <row r="557" spans="9:9" x14ac:dyDescent="0.2">
      <c r="I557"/>
    </row>
    <row r="558" spans="9:9" x14ac:dyDescent="0.2">
      <c r="I558"/>
    </row>
    <row r="559" spans="9:9" x14ac:dyDescent="0.2">
      <c r="I559"/>
    </row>
    <row r="560" spans="9:9" x14ac:dyDescent="0.2">
      <c r="I560"/>
    </row>
    <row r="561" spans="9:9" x14ac:dyDescent="0.2">
      <c r="I561"/>
    </row>
    <row r="562" spans="9:9" x14ac:dyDescent="0.2">
      <c r="I562"/>
    </row>
    <row r="563" spans="9:9" x14ac:dyDescent="0.2">
      <c r="I563"/>
    </row>
    <row r="564" spans="9:9" x14ac:dyDescent="0.2">
      <c r="I564"/>
    </row>
    <row r="565" spans="9:9" x14ac:dyDescent="0.2">
      <c r="I565"/>
    </row>
    <row r="566" spans="9:9" x14ac:dyDescent="0.2">
      <c r="I566"/>
    </row>
    <row r="567" spans="9:9" x14ac:dyDescent="0.2">
      <c r="I567"/>
    </row>
    <row r="568" spans="9:9" x14ac:dyDescent="0.2">
      <c r="I568"/>
    </row>
    <row r="569" spans="9:9" x14ac:dyDescent="0.2">
      <c r="I569"/>
    </row>
    <row r="570" spans="9:9" x14ac:dyDescent="0.2">
      <c r="I570"/>
    </row>
    <row r="571" spans="9:9" x14ac:dyDescent="0.2">
      <c r="I571"/>
    </row>
    <row r="572" spans="9:9" x14ac:dyDescent="0.2">
      <c r="I572"/>
    </row>
    <row r="573" spans="9:9" x14ac:dyDescent="0.2">
      <c r="I573"/>
    </row>
    <row r="574" spans="9:9" x14ac:dyDescent="0.2">
      <c r="I574"/>
    </row>
    <row r="575" spans="9:9" x14ac:dyDescent="0.2">
      <c r="I575"/>
    </row>
    <row r="576" spans="9:9" x14ac:dyDescent="0.2">
      <c r="I576"/>
    </row>
    <row r="577" spans="9:9" x14ac:dyDescent="0.2">
      <c r="I577"/>
    </row>
    <row r="578" spans="9:9" x14ac:dyDescent="0.2">
      <c r="I578"/>
    </row>
    <row r="579" spans="9:9" x14ac:dyDescent="0.2">
      <c r="I579"/>
    </row>
    <row r="580" spans="9:9" x14ac:dyDescent="0.2">
      <c r="I580"/>
    </row>
    <row r="581" spans="9:9" x14ac:dyDescent="0.2">
      <c r="I581"/>
    </row>
    <row r="582" spans="9:9" x14ac:dyDescent="0.2">
      <c r="I582"/>
    </row>
    <row r="583" spans="9:9" x14ac:dyDescent="0.2">
      <c r="I583"/>
    </row>
    <row r="584" spans="9:9" x14ac:dyDescent="0.2">
      <c r="I584"/>
    </row>
    <row r="585" spans="9:9" x14ac:dyDescent="0.2">
      <c r="I585"/>
    </row>
    <row r="586" spans="9:9" x14ac:dyDescent="0.2">
      <c r="I586"/>
    </row>
    <row r="587" spans="9:9" x14ac:dyDescent="0.2">
      <c r="I587"/>
    </row>
    <row r="588" spans="9:9" x14ac:dyDescent="0.2">
      <c r="I588"/>
    </row>
    <row r="589" spans="9:9" x14ac:dyDescent="0.2">
      <c r="I589"/>
    </row>
    <row r="590" spans="9:9" x14ac:dyDescent="0.2">
      <c r="I590"/>
    </row>
    <row r="591" spans="9:9" x14ac:dyDescent="0.2">
      <c r="I591"/>
    </row>
    <row r="592" spans="9:9" x14ac:dyDescent="0.2">
      <c r="I592"/>
    </row>
    <row r="593" spans="9:9" x14ac:dyDescent="0.2">
      <c r="I593"/>
    </row>
    <row r="594" spans="9:9" x14ac:dyDescent="0.2">
      <c r="I594"/>
    </row>
    <row r="595" spans="9:9" x14ac:dyDescent="0.2">
      <c r="I595"/>
    </row>
    <row r="596" spans="9:9" x14ac:dyDescent="0.2">
      <c r="I596"/>
    </row>
    <row r="597" spans="9:9" x14ac:dyDescent="0.2">
      <c r="I597"/>
    </row>
    <row r="598" spans="9:9" x14ac:dyDescent="0.2">
      <c r="I598"/>
    </row>
    <row r="599" spans="9:9" x14ac:dyDescent="0.2">
      <c r="I599"/>
    </row>
    <row r="600" spans="9:9" x14ac:dyDescent="0.2">
      <c r="I600"/>
    </row>
    <row r="601" spans="9:9" x14ac:dyDescent="0.2">
      <c r="I601"/>
    </row>
    <row r="602" spans="9:9" x14ac:dyDescent="0.2">
      <c r="I602"/>
    </row>
    <row r="603" spans="9:9" x14ac:dyDescent="0.2">
      <c r="I603"/>
    </row>
    <row r="604" spans="9:9" x14ac:dyDescent="0.2">
      <c r="I604"/>
    </row>
    <row r="605" spans="9:9" x14ac:dyDescent="0.2">
      <c r="I605"/>
    </row>
    <row r="606" spans="9:9" x14ac:dyDescent="0.2">
      <c r="I606"/>
    </row>
    <row r="607" spans="9:9" x14ac:dyDescent="0.2">
      <c r="I607"/>
    </row>
    <row r="608" spans="9:9" x14ac:dyDescent="0.2">
      <c r="I608"/>
    </row>
    <row r="609" spans="9:9" x14ac:dyDescent="0.2">
      <c r="I609"/>
    </row>
    <row r="610" spans="9:9" x14ac:dyDescent="0.2">
      <c r="I610"/>
    </row>
    <row r="611" spans="9:9" x14ac:dyDescent="0.2">
      <c r="I611"/>
    </row>
    <row r="612" spans="9:9" x14ac:dyDescent="0.2">
      <c r="I612"/>
    </row>
    <row r="613" spans="9:9" x14ac:dyDescent="0.2">
      <c r="I613"/>
    </row>
    <row r="614" spans="9:9" x14ac:dyDescent="0.2">
      <c r="I614"/>
    </row>
    <row r="615" spans="9:9" x14ac:dyDescent="0.2">
      <c r="I615"/>
    </row>
    <row r="616" spans="9:9" x14ac:dyDescent="0.2">
      <c r="I616"/>
    </row>
    <row r="617" spans="9:9" x14ac:dyDescent="0.2">
      <c r="I617"/>
    </row>
    <row r="618" spans="9:9" x14ac:dyDescent="0.2">
      <c r="I618"/>
    </row>
    <row r="619" spans="9:9" x14ac:dyDescent="0.2">
      <c r="I619"/>
    </row>
    <row r="620" spans="9:9" x14ac:dyDescent="0.2">
      <c r="I620"/>
    </row>
    <row r="621" spans="9:9" x14ac:dyDescent="0.2">
      <c r="I621"/>
    </row>
    <row r="622" spans="9:9" x14ac:dyDescent="0.2">
      <c r="I622"/>
    </row>
    <row r="623" spans="9:9" x14ac:dyDescent="0.2">
      <c r="I623"/>
    </row>
    <row r="624" spans="9:9" x14ac:dyDescent="0.2">
      <c r="I624"/>
    </row>
    <row r="625" spans="9:9" x14ac:dyDescent="0.2">
      <c r="I625"/>
    </row>
    <row r="626" spans="9:9" x14ac:dyDescent="0.2">
      <c r="I626"/>
    </row>
    <row r="627" spans="9:9" x14ac:dyDescent="0.2">
      <c r="I627"/>
    </row>
    <row r="628" spans="9:9" x14ac:dyDescent="0.2">
      <c r="I628"/>
    </row>
    <row r="629" spans="9:9" x14ac:dyDescent="0.2">
      <c r="I629"/>
    </row>
    <row r="630" spans="9:9" x14ac:dyDescent="0.2">
      <c r="I630"/>
    </row>
    <row r="631" spans="9:9" x14ac:dyDescent="0.2">
      <c r="I631"/>
    </row>
    <row r="632" spans="9:9" x14ac:dyDescent="0.2">
      <c r="I632"/>
    </row>
    <row r="633" spans="9:9" x14ac:dyDescent="0.2">
      <c r="I633"/>
    </row>
    <row r="634" spans="9:9" x14ac:dyDescent="0.2">
      <c r="I634"/>
    </row>
    <row r="635" spans="9:9" x14ac:dyDescent="0.2">
      <c r="I635"/>
    </row>
    <row r="636" spans="9:9" x14ac:dyDescent="0.2">
      <c r="I636"/>
    </row>
    <row r="637" spans="9:9" x14ac:dyDescent="0.2">
      <c r="I637"/>
    </row>
    <row r="638" spans="9:9" x14ac:dyDescent="0.2">
      <c r="I638"/>
    </row>
    <row r="639" spans="9:9" x14ac:dyDescent="0.2">
      <c r="I639"/>
    </row>
    <row r="640" spans="9:9" x14ac:dyDescent="0.2">
      <c r="I640"/>
    </row>
    <row r="641" spans="9:9" x14ac:dyDescent="0.2">
      <c r="I641"/>
    </row>
    <row r="642" spans="9:9" x14ac:dyDescent="0.2">
      <c r="I642"/>
    </row>
    <row r="643" spans="9:9" x14ac:dyDescent="0.2">
      <c r="I643"/>
    </row>
    <row r="644" spans="9:9" x14ac:dyDescent="0.2">
      <c r="I644"/>
    </row>
    <row r="645" spans="9:9" x14ac:dyDescent="0.2">
      <c r="I645"/>
    </row>
    <row r="646" spans="9:9" x14ac:dyDescent="0.2">
      <c r="I646"/>
    </row>
    <row r="647" spans="9:9" x14ac:dyDescent="0.2">
      <c r="I647"/>
    </row>
    <row r="648" spans="9:9" x14ac:dyDescent="0.2">
      <c r="I648"/>
    </row>
    <row r="649" spans="9:9" x14ac:dyDescent="0.2">
      <c r="I649"/>
    </row>
    <row r="650" spans="9:9" x14ac:dyDescent="0.2">
      <c r="I650"/>
    </row>
    <row r="651" spans="9:9" x14ac:dyDescent="0.2">
      <c r="I651"/>
    </row>
    <row r="652" spans="9:9" x14ac:dyDescent="0.2">
      <c r="I652"/>
    </row>
    <row r="653" spans="9:9" x14ac:dyDescent="0.2">
      <c r="I653"/>
    </row>
    <row r="654" spans="9:9" x14ac:dyDescent="0.2">
      <c r="I654"/>
    </row>
    <row r="655" spans="9:9" x14ac:dyDescent="0.2">
      <c r="I655"/>
    </row>
    <row r="656" spans="9:9" x14ac:dyDescent="0.2">
      <c r="I656"/>
    </row>
    <row r="657" spans="9:9" x14ac:dyDescent="0.2">
      <c r="I657"/>
    </row>
    <row r="658" spans="9:9" x14ac:dyDescent="0.2">
      <c r="I658"/>
    </row>
    <row r="659" spans="9:9" x14ac:dyDescent="0.2">
      <c r="I659"/>
    </row>
    <row r="660" spans="9:9" x14ac:dyDescent="0.2">
      <c r="I660"/>
    </row>
    <row r="661" spans="9:9" x14ac:dyDescent="0.2">
      <c r="I661"/>
    </row>
    <row r="662" spans="9:9" x14ac:dyDescent="0.2">
      <c r="I662"/>
    </row>
    <row r="663" spans="9:9" x14ac:dyDescent="0.2">
      <c r="I663"/>
    </row>
    <row r="664" spans="9:9" x14ac:dyDescent="0.2">
      <c r="I664"/>
    </row>
    <row r="665" spans="9:9" x14ac:dyDescent="0.2">
      <c r="I665"/>
    </row>
    <row r="666" spans="9:9" x14ac:dyDescent="0.2">
      <c r="I666"/>
    </row>
    <row r="667" spans="9:9" x14ac:dyDescent="0.2">
      <c r="I667"/>
    </row>
    <row r="668" spans="9:9" x14ac:dyDescent="0.2">
      <c r="I668"/>
    </row>
    <row r="669" spans="9:9" x14ac:dyDescent="0.2">
      <c r="I669"/>
    </row>
    <row r="670" spans="9:9" x14ac:dyDescent="0.2">
      <c r="I670"/>
    </row>
    <row r="671" spans="9:9" x14ac:dyDescent="0.2">
      <c r="I671"/>
    </row>
    <row r="672" spans="9:9" x14ac:dyDescent="0.2">
      <c r="I672"/>
    </row>
    <row r="673" spans="9:9" x14ac:dyDescent="0.2">
      <c r="I673"/>
    </row>
    <row r="674" spans="9:9" x14ac:dyDescent="0.2">
      <c r="I674"/>
    </row>
    <row r="675" spans="9:9" x14ac:dyDescent="0.2">
      <c r="I675"/>
    </row>
    <row r="676" spans="9:9" x14ac:dyDescent="0.2">
      <c r="I676"/>
    </row>
    <row r="677" spans="9:9" x14ac:dyDescent="0.2">
      <c r="I677"/>
    </row>
    <row r="678" spans="9:9" x14ac:dyDescent="0.2">
      <c r="I678"/>
    </row>
    <row r="679" spans="9:9" x14ac:dyDescent="0.2">
      <c r="I679"/>
    </row>
    <row r="680" spans="9:9" x14ac:dyDescent="0.2">
      <c r="I680"/>
    </row>
    <row r="681" spans="9:9" x14ac:dyDescent="0.2">
      <c r="I681"/>
    </row>
    <row r="682" spans="9:9" x14ac:dyDescent="0.2">
      <c r="I682"/>
    </row>
    <row r="683" spans="9:9" x14ac:dyDescent="0.2">
      <c r="I683"/>
    </row>
    <row r="684" spans="9:9" x14ac:dyDescent="0.2">
      <c r="I684"/>
    </row>
    <row r="685" spans="9:9" x14ac:dyDescent="0.2">
      <c r="I685"/>
    </row>
    <row r="686" spans="9:9" x14ac:dyDescent="0.2">
      <c r="I686"/>
    </row>
    <row r="687" spans="9:9" x14ac:dyDescent="0.2">
      <c r="I687"/>
    </row>
    <row r="688" spans="9:9" x14ac:dyDescent="0.2">
      <c r="I688"/>
    </row>
    <row r="689" spans="9:9" x14ac:dyDescent="0.2">
      <c r="I689"/>
    </row>
    <row r="690" spans="9:9" x14ac:dyDescent="0.2">
      <c r="I690"/>
    </row>
    <row r="691" spans="9:9" x14ac:dyDescent="0.2">
      <c r="I691"/>
    </row>
    <row r="692" spans="9:9" x14ac:dyDescent="0.2">
      <c r="I692"/>
    </row>
    <row r="693" spans="9:9" x14ac:dyDescent="0.2">
      <c r="I693"/>
    </row>
    <row r="694" spans="9:9" x14ac:dyDescent="0.2">
      <c r="I694"/>
    </row>
    <row r="695" spans="9:9" x14ac:dyDescent="0.2">
      <c r="I695"/>
    </row>
    <row r="696" spans="9:9" x14ac:dyDescent="0.2">
      <c r="I696"/>
    </row>
    <row r="697" spans="9:9" x14ac:dyDescent="0.2">
      <c r="I697"/>
    </row>
    <row r="698" spans="9:9" x14ac:dyDescent="0.2">
      <c r="I698"/>
    </row>
    <row r="699" spans="9:9" x14ac:dyDescent="0.2">
      <c r="I699"/>
    </row>
    <row r="700" spans="9:9" x14ac:dyDescent="0.2">
      <c r="I700"/>
    </row>
    <row r="701" spans="9:9" x14ac:dyDescent="0.2">
      <c r="I701"/>
    </row>
    <row r="702" spans="9:9" x14ac:dyDescent="0.2">
      <c r="I702"/>
    </row>
    <row r="703" spans="9:9" x14ac:dyDescent="0.2">
      <c r="I703"/>
    </row>
    <row r="704" spans="9:9" x14ac:dyDescent="0.2">
      <c r="I704"/>
    </row>
    <row r="705" spans="9:9" x14ac:dyDescent="0.2">
      <c r="I705"/>
    </row>
    <row r="706" spans="9:9" x14ac:dyDescent="0.2">
      <c r="I706"/>
    </row>
    <row r="707" spans="9:9" x14ac:dyDescent="0.2">
      <c r="I707"/>
    </row>
    <row r="708" spans="9:9" x14ac:dyDescent="0.2">
      <c r="I708"/>
    </row>
    <row r="709" spans="9:9" x14ac:dyDescent="0.2">
      <c r="I709"/>
    </row>
    <row r="710" spans="9:9" x14ac:dyDescent="0.2">
      <c r="I710"/>
    </row>
    <row r="711" spans="9:9" x14ac:dyDescent="0.2">
      <c r="I711"/>
    </row>
    <row r="712" spans="9:9" x14ac:dyDescent="0.2">
      <c r="I712"/>
    </row>
    <row r="713" spans="9:9" x14ac:dyDescent="0.2">
      <c r="I713"/>
    </row>
    <row r="714" spans="9:9" x14ac:dyDescent="0.2">
      <c r="I714"/>
    </row>
    <row r="715" spans="9:9" x14ac:dyDescent="0.2">
      <c r="I715"/>
    </row>
    <row r="716" spans="9:9" x14ac:dyDescent="0.2">
      <c r="I716"/>
    </row>
    <row r="717" spans="9:9" x14ac:dyDescent="0.2">
      <c r="I717"/>
    </row>
    <row r="718" spans="9:9" x14ac:dyDescent="0.2">
      <c r="I718"/>
    </row>
    <row r="719" spans="9:9" x14ac:dyDescent="0.2">
      <c r="I719"/>
    </row>
    <row r="720" spans="9:9" x14ac:dyDescent="0.2">
      <c r="I720"/>
    </row>
    <row r="721" spans="9:9" x14ac:dyDescent="0.2">
      <c r="I721"/>
    </row>
    <row r="722" spans="9:9" x14ac:dyDescent="0.2">
      <c r="I722"/>
    </row>
    <row r="723" spans="9:9" x14ac:dyDescent="0.2">
      <c r="I723"/>
    </row>
    <row r="724" spans="9:9" x14ac:dyDescent="0.2">
      <c r="I724"/>
    </row>
    <row r="725" spans="9:9" x14ac:dyDescent="0.2">
      <c r="I725"/>
    </row>
    <row r="726" spans="9:9" x14ac:dyDescent="0.2">
      <c r="I726"/>
    </row>
    <row r="727" spans="9:9" x14ac:dyDescent="0.2">
      <c r="I727"/>
    </row>
    <row r="728" spans="9:9" x14ac:dyDescent="0.2">
      <c r="I728"/>
    </row>
    <row r="729" spans="9:9" x14ac:dyDescent="0.2">
      <c r="I729"/>
    </row>
    <row r="730" spans="9:9" x14ac:dyDescent="0.2">
      <c r="I730"/>
    </row>
    <row r="731" spans="9:9" x14ac:dyDescent="0.2">
      <c r="I731"/>
    </row>
    <row r="732" spans="9:9" x14ac:dyDescent="0.2">
      <c r="I732"/>
    </row>
    <row r="733" spans="9:9" x14ac:dyDescent="0.2">
      <c r="I733"/>
    </row>
    <row r="734" spans="9:9" x14ac:dyDescent="0.2">
      <c r="I734"/>
    </row>
    <row r="735" spans="9:9" x14ac:dyDescent="0.2">
      <c r="I735"/>
    </row>
    <row r="736" spans="9:9" x14ac:dyDescent="0.2">
      <c r="I736"/>
    </row>
    <row r="737" spans="9:9" x14ac:dyDescent="0.2">
      <c r="I737"/>
    </row>
    <row r="738" spans="9:9" x14ac:dyDescent="0.2">
      <c r="I738"/>
    </row>
    <row r="739" spans="9:9" x14ac:dyDescent="0.2">
      <c r="I739"/>
    </row>
    <row r="740" spans="9:9" x14ac:dyDescent="0.2">
      <c r="I740"/>
    </row>
    <row r="741" spans="9:9" x14ac:dyDescent="0.2">
      <c r="I741"/>
    </row>
    <row r="742" spans="9:9" x14ac:dyDescent="0.2">
      <c r="I742"/>
    </row>
    <row r="743" spans="9:9" x14ac:dyDescent="0.2">
      <c r="I743"/>
    </row>
    <row r="744" spans="9:9" x14ac:dyDescent="0.2">
      <c r="I744"/>
    </row>
    <row r="745" spans="9:9" x14ac:dyDescent="0.2">
      <c r="I745"/>
    </row>
    <row r="746" spans="9:9" x14ac:dyDescent="0.2">
      <c r="I746"/>
    </row>
    <row r="747" spans="9:9" x14ac:dyDescent="0.2">
      <c r="I747"/>
    </row>
    <row r="748" spans="9:9" x14ac:dyDescent="0.2">
      <c r="I748"/>
    </row>
    <row r="749" spans="9:9" x14ac:dyDescent="0.2">
      <c r="I749"/>
    </row>
    <row r="750" spans="9:9" x14ac:dyDescent="0.2">
      <c r="I750"/>
    </row>
    <row r="751" spans="9:9" x14ac:dyDescent="0.2">
      <c r="I751"/>
    </row>
    <row r="752" spans="9:9" x14ac:dyDescent="0.2">
      <c r="I752"/>
    </row>
    <row r="753" spans="9:9" x14ac:dyDescent="0.2">
      <c r="I753"/>
    </row>
    <row r="754" spans="9:9" x14ac:dyDescent="0.2">
      <c r="I754"/>
    </row>
    <row r="755" spans="9:9" x14ac:dyDescent="0.2">
      <c r="I755"/>
    </row>
    <row r="756" spans="9:9" x14ac:dyDescent="0.2">
      <c r="I756"/>
    </row>
    <row r="757" spans="9:9" x14ac:dyDescent="0.2">
      <c r="I757"/>
    </row>
    <row r="758" spans="9:9" x14ac:dyDescent="0.2">
      <c r="I758"/>
    </row>
    <row r="759" spans="9:9" x14ac:dyDescent="0.2">
      <c r="I759"/>
    </row>
    <row r="760" spans="9:9" x14ac:dyDescent="0.2">
      <c r="I760"/>
    </row>
    <row r="761" spans="9:9" x14ac:dyDescent="0.2">
      <c r="I761"/>
    </row>
    <row r="762" spans="9:9" x14ac:dyDescent="0.2">
      <c r="I762"/>
    </row>
    <row r="763" spans="9:9" x14ac:dyDescent="0.2">
      <c r="I763"/>
    </row>
    <row r="764" spans="9:9" x14ac:dyDescent="0.2">
      <c r="I764"/>
    </row>
    <row r="765" spans="9:9" x14ac:dyDescent="0.2">
      <c r="I765"/>
    </row>
    <row r="766" spans="9:9" x14ac:dyDescent="0.2">
      <c r="I766"/>
    </row>
    <row r="767" spans="9:9" x14ac:dyDescent="0.2">
      <c r="I767"/>
    </row>
    <row r="768" spans="9:9" x14ac:dyDescent="0.2">
      <c r="I768"/>
    </row>
    <row r="769" spans="9:9" x14ac:dyDescent="0.2">
      <c r="I769"/>
    </row>
    <row r="770" spans="9:9" x14ac:dyDescent="0.2">
      <c r="I770"/>
    </row>
    <row r="771" spans="9:9" x14ac:dyDescent="0.2">
      <c r="I771"/>
    </row>
    <row r="772" spans="9:9" x14ac:dyDescent="0.2">
      <c r="I772"/>
    </row>
    <row r="773" spans="9:9" x14ac:dyDescent="0.2">
      <c r="I773"/>
    </row>
    <row r="774" spans="9:9" x14ac:dyDescent="0.2">
      <c r="I774"/>
    </row>
    <row r="775" spans="9:9" x14ac:dyDescent="0.2">
      <c r="I775"/>
    </row>
    <row r="776" spans="9:9" x14ac:dyDescent="0.2">
      <c r="I776"/>
    </row>
    <row r="777" spans="9:9" x14ac:dyDescent="0.2">
      <c r="I777"/>
    </row>
    <row r="778" spans="9:9" x14ac:dyDescent="0.2">
      <c r="I778"/>
    </row>
    <row r="779" spans="9:9" x14ac:dyDescent="0.2">
      <c r="I779"/>
    </row>
    <row r="780" spans="9:9" x14ac:dyDescent="0.2">
      <c r="I780"/>
    </row>
    <row r="781" spans="9:9" x14ac:dyDescent="0.2">
      <c r="I781"/>
    </row>
    <row r="782" spans="9:9" x14ac:dyDescent="0.2">
      <c r="I782"/>
    </row>
    <row r="783" spans="9:9" x14ac:dyDescent="0.2">
      <c r="I783"/>
    </row>
    <row r="784" spans="9:9" x14ac:dyDescent="0.2">
      <c r="I784"/>
    </row>
    <row r="785" spans="9:9" x14ac:dyDescent="0.2">
      <c r="I785"/>
    </row>
    <row r="786" spans="9:9" x14ac:dyDescent="0.2">
      <c r="I786"/>
    </row>
    <row r="787" spans="9:9" x14ac:dyDescent="0.2">
      <c r="I787"/>
    </row>
    <row r="788" spans="9:9" x14ac:dyDescent="0.2">
      <c r="I788"/>
    </row>
    <row r="789" spans="9:9" x14ac:dyDescent="0.2">
      <c r="I789"/>
    </row>
    <row r="790" spans="9:9" x14ac:dyDescent="0.2">
      <c r="I790"/>
    </row>
    <row r="791" spans="9:9" x14ac:dyDescent="0.2">
      <c r="I791"/>
    </row>
    <row r="792" spans="9:9" x14ac:dyDescent="0.2">
      <c r="I792"/>
    </row>
    <row r="793" spans="9:9" x14ac:dyDescent="0.2">
      <c r="I793"/>
    </row>
    <row r="794" spans="9:9" x14ac:dyDescent="0.2">
      <c r="I794"/>
    </row>
    <row r="795" spans="9:9" x14ac:dyDescent="0.2">
      <c r="I795"/>
    </row>
    <row r="796" spans="9:9" x14ac:dyDescent="0.2">
      <c r="I796"/>
    </row>
    <row r="797" spans="9:9" x14ac:dyDescent="0.2">
      <c r="I797"/>
    </row>
    <row r="798" spans="9:9" x14ac:dyDescent="0.2">
      <c r="I798"/>
    </row>
    <row r="799" spans="9:9" x14ac:dyDescent="0.2">
      <c r="I799"/>
    </row>
    <row r="800" spans="9:9" x14ac:dyDescent="0.2">
      <c r="I800"/>
    </row>
    <row r="801" spans="9:9" x14ac:dyDescent="0.2">
      <c r="I801"/>
    </row>
    <row r="802" spans="9:9" x14ac:dyDescent="0.2">
      <c r="I802"/>
    </row>
    <row r="803" spans="9:9" x14ac:dyDescent="0.2">
      <c r="I803"/>
    </row>
    <row r="804" spans="9:9" x14ac:dyDescent="0.2">
      <c r="I804"/>
    </row>
    <row r="805" spans="9:9" x14ac:dyDescent="0.2">
      <c r="I805"/>
    </row>
    <row r="806" spans="9:9" x14ac:dyDescent="0.2">
      <c r="I806"/>
    </row>
    <row r="807" spans="9:9" x14ac:dyDescent="0.2">
      <c r="I807"/>
    </row>
    <row r="808" spans="9:9" x14ac:dyDescent="0.2">
      <c r="I808"/>
    </row>
    <row r="809" spans="9:9" x14ac:dyDescent="0.2">
      <c r="I809"/>
    </row>
    <row r="810" spans="9:9" x14ac:dyDescent="0.2">
      <c r="I810"/>
    </row>
    <row r="811" spans="9:9" x14ac:dyDescent="0.2">
      <c r="I811"/>
    </row>
    <row r="812" spans="9:9" x14ac:dyDescent="0.2">
      <c r="I812"/>
    </row>
    <row r="813" spans="9:9" x14ac:dyDescent="0.2">
      <c r="I813"/>
    </row>
    <row r="814" spans="9:9" x14ac:dyDescent="0.2">
      <c r="I814"/>
    </row>
    <row r="815" spans="9:9" x14ac:dyDescent="0.2">
      <c r="I815"/>
    </row>
    <row r="816" spans="9:9" x14ac:dyDescent="0.2">
      <c r="I816"/>
    </row>
    <row r="817" spans="9:9" x14ac:dyDescent="0.2">
      <c r="I817"/>
    </row>
    <row r="818" spans="9:9" x14ac:dyDescent="0.2">
      <c r="I818"/>
    </row>
    <row r="819" spans="9:9" x14ac:dyDescent="0.2">
      <c r="I819"/>
    </row>
    <row r="820" spans="9:9" x14ac:dyDescent="0.2">
      <c r="I820"/>
    </row>
    <row r="821" spans="9:9" x14ac:dyDescent="0.2">
      <c r="I821"/>
    </row>
    <row r="822" spans="9:9" x14ac:dyDescent="0.2">
      <c r="I822"/>
    </row>
    <row r="823" spans="9:9" x14ac:dyDescent="0.2">
      <c r="I823"/>
    </row>
    <row r="824" spans="9:9" x14ac:dyDescent="0.2">
      <c r="I824"/>
    </row>
    <row r="825" spans="9:9" x14ac:dyDescent="0.2">
      <c r="I825"/>
    </row>
    <row r="826" spans="9:9" x14ac:dyDescent="0.2">
      <c r="I826"/>
    </row>
    <row r="827" spans="9:9" x14ac:dyDescent="0.2">
      <c r="I827"/>
    </row>
    <row r="828" spans="9:9" x14ac:dyDescent="0.2">
      <c r="I828"/>
    </row>
    <row r="829" spans="9:9" x14ac:dyDescent="0.2">
      <c r="I829"/>
    </row>
    <row r="830" spans="9:9" x14ac:dyDescent="0.2">
      <c r="I830"/>
    </row>
    <row r="831" spans="9:9" x14ac:dyDescent="0.2">
      <c r="I831"/>
    </row>
    <row r="832" spans="9:9" x14ac:dyDescent="0.2">
      <c r="I832"/>
    </row>
    <row r="833" spans="9:9" x14ac:dyDescent="0.2">
      <c r="I833"/>
    </row>
    <row r="834" spans="9:9" x14ac:dyDescent="0.2">
      <c r="I834"/>
    </row>
    <row r="835" spans="9:9" x14ac:dyDescent="0.2">
      <c r="I835"/>
    </row>
    <row r="836" spans="9:9" x14ac:dyDescent="0.2">
      <c r="I836"/>
    </row>
    <row r="837" spans="9:9" x14ac:dyDescent="0.2">
      <c r="I837"/>
    </row>
    <row r="838" spans="9:9" x14ac:dyDescent="0.2">
      <c r="I838"/>
    </row>
    <row r="839" spans="9:9" x14ac:dyDescent="0.2">
      <c r="I839"/>
    </row>
    <row r="840" spans="9:9" x14ac:dyDescent="0.2">
      <c r="I840"/>
    </row>
    <row r="841" spans="9:9" x14ac:dyDescent="0.2">
      <c r="I841"/>
    </row>
    <row r="842" spans="9:9" x14ac:dyDescent="0.2">
      <c r="I842"/>
    </row>
    <row r="843" spans="9:9" x14ac:dyDescent="0.2">
      <c r="I843"/>
    </row>
    <row r="844" spans="9:9" x14ac:dyDescent="0.2">
      <c r="I844"/>
    </row>
    <row r="845" spans="9:9" x14ac:dyDescent="0.2">
      <c r="I845"/>
    </row>
    <row r="846" spans="9:9" x14ac:dyDescent="0.2">
      <c r="I846"/>
    </row>
    <row r="847" spans="9:9" x14ac:dyDescent="0.2">
      <c r="I847"/>
    </row>
    <row r="848" spans="9:9" x14ac:dyDescent="0.2">
      <c r="I848"/>
    </row>
    <row r="849" spans="9:9" x14ac:dyDescent="0.2">
      <c r="I849"/>
    </row>
    <row r="850" spans="9:9" x14ac:dyDescent="0.2">
      <c r="I850"/>
    </row>
    <row r="851" spans="9:9" x14ac:dyDescent="0.2">
      <c r="I851"/>
    </row>
    <row r="852" spans="9:9" x14ac:dyDescent="0.2">
      <c r="I852"/>
    </row>
    <row r="853" spans="9:9" x14ac:dyDescent="0.2">
      <c r="I853"/>
    </row>
    <row r="854" spans="9:9" x14ac:dyDescent="0.2">
      <c r="I854"/>
    </row>
    <row r="855" spans="9:9" x14ac:dyDescent="0.2">
      <c r="I855"/>
    </row>
    <row r="856" spans="9:9" x14ac:dyDescent="0.2">
      <c r="I856"/>
    </row>
    <row r="857" spans="9:9" x14ac:dyDescent="0.2">
      <c r="I857"/>
    </row>
    <row r="858" spans="9:9" x14ac:dyDescent="0.2">
      <c r="I858"/>
    </row>
    <row r="859" spans="9:9" x14ac:dyDescent="0.2">
      <c r="I859"/>
    </row>
    <row r="860" spans="9:9" x14ac:dyDescent="0.2">
      <c r="I860"/>
    </row>
    <row r="861" spans="9:9" x14ac:dyDescent="0.2">
      <c r="I861"/>
    </row>
    <row r="862" spans="9:9" x14ac:dyDescent="0.2">
      <c r="I862"/>
    </row>
    <row r="863" spans="9:9" x14ac:dyDescent="0.2">
      <c r="I863"/>
    </row>
    <row r="864" spans="9:9" x14ac:dyDescent="0.2">
      <c r="I864"/>
    </row>
    <row r="865" spans="9:9" x14ac:dyDescent="0.2">
      <c r="I865"/>
    </row>
    <row r="866" spans="9:9" x14ac:dyDescent="0.2">
      <c r="I866"/>
    </row>
    <row r="867" spans="9:9" x14ac:dyDescent="0.2">
      <c r="I867"/>
    </row>
    <row r="868" spans="9:9" x14ac:dyDescent="0.2">
      <c r="I868"/>
    </row>
    <row r="869" spans="9:9" x14ac:dyDescent="0.2">
      <c r="I869"/>
    </row>
    <row r="870" spans="9:9" x14ac:dyDescent="0.2">
      <c r="I870"/>
    </row>
    <row r="871" spans="9:9" x14ac:dyDescent="0.2">
      <c r="I871"/>
    </row>
    <row r="872" spans="9:9" x14ac:dyDescent="0.2">
      <c r="I872"/>
    </row>
    <row r="873" spans="9:9" x14ac:dyDescent="0.2">
      <c r="I873"/>
    </row>
    <row r="874" spans="9:9" x14ac:dyDescent="0.2">
      <c r="I874"/>
    </row>
    <row r="875" spans="9:9" x14ac:dyDescent="0.2">
      <c r="I875"/>
    </row>
    <row r="876" spans="9:9" x14ac:dyDescent="0.2">
      <c r="I876"/>
    </row>
    <row r="877" spans="9:9" x14ac:dyDescent="0.2">
      <c r="I877"/>
    </row>
    <row r="878" spans="9:9" x14ac:dyDescent="0.2">
      <c r="I878"/>
    </row>
    <row r="879" spans="9:9" x14ac:dyDescent="0.2">
      <c r="I879"/>
    </row>
    <row r="880" spans="9:9" x14ac:dyDescent="0.2">
      <c r="I880"/>
    </row>
    <row r="881" spans="9:9" x14ac:dyDescent="0.2">
      <c r="I881"/>
    </row>
    <row r="882" spans="9:9" x14ac:dyDescent="0.2">
      <c r="I882"/>
    </row>
    <row r="883" spans="9:9" x14ac:dyDescent="0.2">
      <c r="I883"/>
    </row>
    <row r="884" spans="9:9" x14ac:dyDescent="0.2">
      <c r="I884"/>
    </row>
    <row r="885" spans="9:9" x14ac:dyDescent="0.2">
      <c r="I885"/>
    </row>
    <row r="886" spans="9:9" x14ac:dyDescent="0.2">
      <c r="I886"/>
    </row>
    <row r="887" spans="9:9" x14ac:dyDescent="0.2">
      <c r="I887"/>
    </row>
    <row r="888" spans="9:9" x14ac:dyDescent="0.2">
      <c r="I888"/>
    </row>
    <row r="889" spans="9:9" x14ac:dyDescent="0.2">
      <c r="I889"/>
    </row>
    <row r="890" spans="9:9" x14ac:dyDescent="0.2">
      <c r="I890"/>
    </row>
    <row r="891" spans="9:9" x14ac:dyDescent="0.2">
      <c r="I891"/>
    </row>
    <row r="892" spans="9:9" x14ac:dyDescent="0.2">
      <c r="I892"/>
    </row>
    <row r="893" spans="9:9" x14ac:dyDescent="0.2">
      <c r="I893"/>
    </row>
    <row r="894" spans="9:9" x14ac:dyDescent="0.2">
      <c r="I894"/>
    </row>
    <row r="895" spans="9:9" x14ac:dyDescent="0.2">
      <c r="I895"/>
    </row>
    <row r="896" spans="9:9" x14ac:dyDescent="0.2">
      <c r="I896"/>
    </row>
    <row r="897" spans="9:9" x14ac:dyDescent="0.2">
      <c r="I897"/>
    </row>
    <row r="898" spans="9:9" x14ac:dyDescent="0.2">
      <c r="I898"/>
    </row>
    <row r="899" spans="9:9" x14ac:dyDescent="0.2">
      <c r="I899"/>
    </row>
    <row r="900" spans="9:9" x14ac:dyDescent="0.2">
      <c r="I900"/>
    </row>
    <row r="901" spans="9:9" x14ac:dyDescent="0.2">
      <c r="I901"/>
    </row>
    <row r="902" spans="9:9" x14ac:dyDescent="0.2">
      <c r="I902"/>
    </row>
    <row r="903" spans="9:9" x14ac:dyDescent="0.2">
      <c r="I903"/>
    </row>
    <row r="904" spans="9:9" x14ac:dyDescent="0.2">
      <c r="I904"/>
    </row>
    <row r="905" spans="9:9" x14ac:dyDescent="0.2">
      <c r="I905"/>
    </row>
    <row r="906" spans="9:9" x14ac:dyDescent="0.2">
      <c r="I906"/>
    </row>
    <row r="907" spans="9:9" x14ac:dyDescent="0.2">
      <c r="I907"/>
    </row>
    <row r="908" spans="9:9" x14ac:dyDescent="0.2">
      <c r="I908"/>
    </row>
    <row r="909" spans="9:9" x14ac:dyDescent="0.2">
      <c r="I909"/>
    </row>
    <row r="910" spans="9:9" x14ac:dyDescent="0.2">
      <c r="I910"/>
    </row>
    <row r="911" spans="9:9" x14ac:dyDescent="0.2">
      <c r="I911"/>
    </row>
    <row r="912" spans="9:9" x14ac:dyDescent="0.2">
      <c r="I912"/>
    </row>
    <row r="913" spans="9:9" x14ac:dyDescent="0.2">
      <c r="I913"/>
    </row>
    <row r="914" spans="9:9" x14ac:dyDescent="0.2">
      <c r="I914"/>
    </row>
    <row r="915" spans="9:9" x14ac:dyDescent="0.2">
      <c r="I915"/>
    </row>
    <row r="916" spans="9:9" x14ac:dyDescent="0.2">
      <c r="I916"/>
    </row>
    <row r="917" spans="9:9" x14ac:dyDescent="0.2">
      <c r="I917"/>
    </row>
    <row r="918" spans="9:9" x14ac:dyDescent="0.2">
      <c r="I918"/>
    </row>
    <row r="919" spans="9:9" x14ac:dyDescent="0.2">
      <c r="I919"/>
    </row>
    <row r="920" spans="9:9" x14ac:dyDescent="0.2">
      <c r="I920"/>
    </row>
    <row r="921" spans="9:9" x14ac:dyDescent="0.2">
      <c r="I921"/>
    </row>
    <row r="922" spans="9:9" x14ac:dyDescent="0.2">
      <c r="I922"/>
    </row>
    <row r="923" spans="9:9" x14ac:dyDescent="0.2">
      <c r="I923"/>
    </row>
    <row r="924" spans="9:9" x14ac:dyDescent="0.2">
      <c r="I924"/>
    </row>
    <row r="925" spans="9:9" x14ac:dyDescent="0.2">
      <c r="I925"/>
    </row>
    <row r="926" spans="9:9" x14ac:dyDescent="0.2">
      <c r="I926"/>
    </row>
    <row r="927" spans="9:9" x14ac:dyDescent="0.2">
      <c r="I927"/>
    </row>
    <row r="928" spans="9:9" x14ac:dyDescent="0.2">
      <c r="I928"/>
    </row>
    <row r="929" spans="9:9" x14ac:dyDescent="0.2">
      <c r="I929"/>
    </row>
    <row r="930" spans="9:9" x14ac:dyDescent="0.2">
      <c r="I930"/>
    </row>
    <row r="931" spans="9:9" x14ac:dyDescent="0.2">
      <c r="I931"/>
    </row>
    <row r="932" spans="9:9" x14ac:dyDescent="0.2">
      <c r="I932"/>
    </row>
    <row r="933" spans="9:9" x14ac:dyDescent="0.2">
      <c r="I933"/>
    </row>
    <row r="934" spans="9:9" x14ac:dyDescent="0.2">
      <c r="I934"/>
    </row>
    <row r="935" spans="9:9" x14ac:dyDescent="0.2">
      <c r="I935"/>
    </row>
    <row r="936" spans="9:9" x14ac:dyDescent="0.2">
      <c r="I936"/>
    </row>
    <row r="937" spans="9:9" x14ac:dyDescent="0.2">
      <c r="I937"/>
    </row>
    <row r="938" spans="9:9" x14ac:dyDescent="0.2">
      <c r="I938"/>
    </row>
    <row r="939" spans="9:9" x14ac:dyDescent="0.2">
      <c r="I939"/>
    </row>
    <row r="940" spans="9:9" x14ac:dyDescent="0.2">
      <c r="I940"/>
    </row>
    <row r="941" spans="9:9" x14ac:dyDescent="0.2">
      <c r="I941"/>
    </row>
    <row r="942" spans="9:9" x14ac:dyDescent="0.2">
      <c r="I942"/>
    </row>
    <row r="943" spans="9:9" x14ac:dyDescent="0.2">
      <c r="I943"/>
    </row>
    <row r="944" spans="9:9" x14ac:dyDescent="0.2">
      <c r="I944"/>
    </row>
    <row r="945" spans="9:9" x14ac:dyDescent="0.2">
      <c r="I945"/>
    </row>
    <row r="946" spans="9:9" x14ac:dyDescent="0.2">
      <c r="I946"/>
    </row>
    <row r="947" spans="9:9" x14ac:dyDescent="0.2">
      <c r="I947"/>
    </row>
    <row r="948" spans="9:9" x14ac:dyDescent="0.2">
      <c r="I948"/>
    </row>
    <row r="949" spans="9:9" x14ac:dyDescent="0.2">
      <c r="I949"/>
    </row>
    <row r="950" spans="9:9" x14ac:dyDescent="0.2">
      <c r="I950"/>
    </row>
    <row r="951" spans="9:9" x14ac:dyDescent="0.2">
      <c r="I951"/>
    </row>
    <row r="952" spans="9:9" x14ac:dyDescent="0.2">
      <c r="I952"/>
    </row>
    <row r="953" spans="9:9" x14ac:dyDescent="0.2">
      <c r="I953"/>
    </row>
    <row r="954" spans="9:9" x14ac:dyDescent="0.2">
      <c r="I954"/>
    </row>
    <row r="955" spans="9:9" x14ac:dyDescent="0.2">
      <c r="I955"/>
    </row>
    <row r="956" spans="9:9" x14ac:dyDescent="0.2">
      <c r="I956"/>
    </row>
    <row r="957" spans="9:9" x14ac:dyDescent="0.2">
      <c r="I957"/>
    </row>
    <row r="958" spans="9:9" x14ac:dyDescent="0.2">
      <c r="I958"/>
    </row>
    <row r="959" spans="9:9" x14ac:dyDescent="0.2">
      <c r="I959"/>
    </row>
    <row r="960" spans="9:9" x14ac:dyDescent="0.2">
      <c r="I960"/>
    </row>
    <row r="961" spans="9:9" x14ac:dyDescent="0.2">
      <c r="I961"/>
    </row>
    <row r="962" spans="9:9" x14ac:dyDescent="0.2">
      <c r="I962"/>
    </row>
    <row r="963" spans="9:9" x14ac:dyDescent="0.2">
      <c r="I963"/>
    </row>
    <row r="964" spans="9:9" x14ac:dyDescent="0.2">
      <c r="I964"/>
    </row>
    <row r="965" spans="9:9" x14ac:dyDescent="0.2">
      <c r="I965"/>
    </row>
    <row r="966" spans="9:9" x14ac:dyDescent="0.2">
      <c r="I966"/>
    </row>
    <row r="967" spans="9:9" x14ac:dyDescent="0.2">
      <c r="I967"/>
    </row>
    <row r="968" spans="9:9" x14ac:dyDescent="0.2">
      <c r="I968"/>
    </row>
    <row r="969" spans="9:9" x14ac:dyDescent="0.2">
      <c r="I969"/>
    </row>
    <row r="970" spans="9:9" x14ac:dyDescent="0.2">
      <c r="I970"/>
    </row>
    <row r="971" spans="9:9" x14ac:dyDescent="0.2">
      <c r="I971"/>
    </row>
    <row r="972" spans="9:9" x14ac:dyDescent="0.2">
      <c r="I972"/>
    </row>
    <row r="973" spans="9:9" x14ac:dyDescent="0.2">
      <c r="I973"/>
    </row>
    <row r="974" spans="9:9" x14ac:dyDescent="0.2">
      <c r="I974"/>
    </row>
    <row r="975" spans="9:9" x14ac:dyDescent="0.2">
      <c r="I975"/>
    </row>
    <row r="976" spans="9:9" x14ac:dyDescent="0.2">
      <c r="I976"/>
    </row>
    <row r="977" spans="9:9" x14ac:dyDescent="0.2">
      <c r="I977"/>
    </row>
    <row r="978" spans="9:9" x14ac:dyDescent="0.2">
      <c r="I978"/>
    </row>
    <row r="979" spans="9:9" x14ac:dyDescent="0.2">
      <c r="I979"/>
    </row>
    <row r="980" spans="9:9" x14ac:dyDescent="0.2">
      <c r="I980"/>
    </row>
    <row r="981" spans="9:9" x14ac:dyDescent="0.2">
      <c r="I981"/>
    </row>
    <row r="982" spans="9:9" x14ac:dyDescent="0.2">
      <c r="I982"/>
    </row>
    <row r="983" spans="9:9" x14ac:dyDescent="0.2">
      <c r="I983"/>
    </row>
    <row r="984" spans="9:9" x14ac:dyDescent="0.2">
      <c r="I984"/>
    </row>
    <row r="985" spans="9:9" x14ac:dyDescent="0.2">
      <c r="I985"/>
    </row>
    <row r="986" spans="9:9" x14ac:dyDescent="0.2">
      <c r="I986"/>
    </row>
    <row r="987" spans="9:9" x14ac:dyDescent="0.2">
      <c r="I987"/>
    </row>
    <row r="988" spans="9:9" x14ac:dyDescent="0.2">
      <c r="I988"/>
    </row>
    <row r="989" spans="9:9" x14ac:dyDescent="0.2">
      <c r="I989"/>
    </row>
    <row r="990" spans="9:9" x14ac:dyDescent="0.2">
      <c r="I990"/>
    </row>
    <row r="991" spans="9:9" x14ac:dyDescent="0.2">
      <c r="I991"/>
    </row>
    <row r="992" spans="9:9" x14ac:dyDescent="0.2">
      <c r="I992"/>
    </row>
    <row r="993" spans="9:9" x14ac:dyDescent="0.2">
      <c r="I993"/>
    </row>
    <row r="994" spans="9:9" x14ac:dyDescent="0.2">
      <c r="I994"/>
    </row>
    <row r="995" spans="9:9" x14ac:dyDescent="0.2">
      <c r="I995"/>
    </row>
    <row r="996" spans="9:9" x14ac:dyDescent="0.2">
      <c r="I996"/>
    </row>
    <row r="997" spans="9:9" x14ac:dyDescent="0.2">
      <c r="I997"/>
    </row>
    <row r="998" spans="9:9" x14ac:dyDescent="0.2">
      <c r="I998"/>
    </row>
    <row r="999" spans="9:9" x14ac:dyDescent="0.2">
      <c r="I999"/>
    </row>
    <row r="1000" spans="9:9" x14ac:dyDescent="0.2">
      <c r="I1000"/>
    </row>
    <row r="1001" spans="9:9" x14ac:dyDescent="0.2">
      <c r="I1001"/>
    </row>
    <row r="1002" spans="9:9" x14ac:dyDescent="0.2">
      <c r="I1002"/>
    </row>
    <row r="1003" spans="9:9" x14ac:dyDescent="0.2">
      <c r="I1003"/>
    </row>
    <row r="1004" spans="9:9" x14ac:dyDescent="0.2">
      <c r="I1004"/>
    </row>
    <row r="1005" spans="9:9" x14ac:dyDescent="0.2">
      <c r="I1005"/>
    </row>
    <row r="1006" spans="9:9" x14ac:dyDescent="0.2">
      <c r="I1006"/>
    </row>
    <row r="1007" spans="9:9" x14ac:dyDescent="0.2">
      <c r="I1007"/>
    </row>
    <row r="1008" spans="9:9" x14ac:dyDescent="0.2">
      <c r="I1008"/>
    </row>
    <row r="1009" spans="9:9" x14ac:dyDescent="0.2">
      <c r="I1009"/>
    </row>
    <row r="1010" spans="9:9" x14ac:dyDescent="0.2">
      <c r="I1010"/>
    </row>
    <row r="1011" spans="9:9" x14ac:dyDescent="0.2">
      <c r="I1011"/>
    </row>
    <row r="1012" spans="9:9" x14ac:dyDescent="0.2">
      <c r="I1012"/>
    </row>
    <row r="1013" spans="9:9" x14ac:dyDescent="0.2">
      <c r="I1013"/>
    </row>
    <row r="1014" spans="9:9" x14ac:dyDescent="0.2">
      <c r="I1014"/>
    </row>
    <row r="1015" spans="9:9" x14ac:dyDescent="0.2">
      <c r="I1015"/>
    </row>
    <row r="1016" spans="9:9" x14ac:dyDescent="0.2">
      <c r="I1016"/>
    </row>
    <row r="1017" spans="9:9" x14ac:dyDescent="0.2">
      <c r="I1017"/>
    </row>
    <row r="1018" spans="9:9" x14ac:dyDescent="0.2">
      <c r="I1018"/>
    </row>
    <row r="1019" spans="9:9" x14ac:dyDescent="0.2">
      <c r="I1019"/>
    </row>
    <row r="1020" spans="9:9" x14ac:dyDescent="0.2">
      <c r="I1020"/>
    </row>
    <row r="1021" spans="9:9" x14ac:dyDescent="0.2">
      <c r="I1021"/>
    </row>
    <row r="1022" spans="9:9" x14ac:dyDescent="0.2">
      <c r="I1022"/>
    </row>
    <row r="1023" spans="9:9" x14ac:dyDescent="0.2">
      <c r="I1023"/>
    </row>
    <row r="1024" spans="9:9" x14ac:dyDescent="0.2">
      <c r="I1024"/>
    </row>
    <row r="1025" spans="9:9" x14ac:dyDescent="0.2">
      <c r="I1025"/>
    </row>
    <row r="1026" spans="9:9" x14ac:dyDescent="0.2">
      <c r="I1026"/>
    </row>
    <row r="1027" spans="9:9" x14ac:dyDescent="0.2">
      <c r="I1027"/>
    </row>
    <row r="1028" spans="9:9" x14ac:dyDescent="0.2">
      <c r="I1028"/>
    </row>
    <row r="1029" spans="9:9" x14ac:dyDescent="0.2">
      <c r="I1029"/>
    </row>
    <row r="1030" spans="9:9" x14ac:dyDescent="0.2">
      <c r="I1030"/>
    </row>
    <row r="1031" spans="9:9" x14ac:dyDescent="0.2">
      <c r="I1031"/>
    </row>
    <row r="1032" spans="9:9" x14ac:dyDescent="0.2">
      <c r="I1032"/>
    </row>
    <row r="1033" spans="9:9" x14ac:dyDescent="0.2">
      <c r="I1033"/>
    </row>
    <row r="1034" spans="9:9" x14ac:dyDescent="0.2">
      <c r="I1034"/>
    </row>
    <row r="1035" spans="9:9" x14ac:dyDescent="0.2">
      <c r="I1035"/>
    </row>
    <row r="1036" spans="9:9" x14ac:dyDescent="0.2">
      <c r="I1036"/>
    </row>
    <row r="1037" spans="9:9" x14ac:dyDescent="0.2">
      <c r="I1037"/>
    </row>
    <row r="1038" spans="9:9" x14ac:dyDescent="0.2">
      <c r="I1038"/>
    </row>
    <row r="1039" spans="9:9" x14ac:dyDescent="0.2">
      <c r="I1039"/>
    </row>
    <row r="1040" spans="9:9" x14ac:dyDescent="0.2">
      <c r="I1040"/>
    </row>
    <row r="1041" spans="9:9" x14ac:dyDescent="0.2">
      <c r="I1041"/>
    </row>
    <row r="1042" spans="9:9" x14ac:dyDescent="0.2">
      <c r="I1042"/>
    </row>
    <row r="1043" spans="9:9" x14ac:dyDescent="0.2">
      <c r="I1043"/>
    </row>
    <row r="1044" spans="9:9" x14ac:dyDescent="0.2">
      <c r="I1044"/>
    </row>
    <row r="1045" spans="9:9" x14ac:dyDescent="0.2">
      <c r="I1045"/>
    </row>
    <row r="1046" spans="9:9" x14ac:dyDescent="0.2">
      <c r="I1046"/>
    </row>
    <row r="1047" spans="9:9" x14ac:dyDescent="0.2">
      <c r="I1047"/>
    </row>
    <row r="1048" spans="9:9" x14ac:dyDescent="0.2">
      <c r="I1048"/>
    </row>
    <row r="1049" spans="9:9" x14ac:dyDescent="0.2">
      <c r="I1049"/>
    </row>
    <row r="1050" spans="9:9" x14ac:dyDescent="0.2">
      <c r="I1050"/>
    </row>
    <row r="1051" spans="9:9" x14ac:dyDescent="0.2">
      <c r="I1051"/>
    </row>
    <row r="1052" spans="9:9" x14ac:dyDescent="0.2">
      <c r="I1052"/>
    </row>
    <row r="1053" spans="9:9" x14ac:dyDescent="0.2">
      <c r="I1053"/>
    </row>
    <row r="1054" spans="9:9" x14ac:dyDescent="0.2">
      <c r="I1054"/>
    </row>
    <row r="1055" spans="9:9" x14ac:dyDescent="0.2">
      <c r="I1055"/>
    </row>
    <row r="1056" spans="9:9" x14ac:dyDescent="0.2">
      <c r="I1056"/>
    </row>
    <row r="1057" spans="9:9" x14ac:dyDescent="0.2">
      <c r="I1057"/>
    </row>
    <row r="1058" spans="9:9" x14ac:dyDescent="0.2">
      <c r="I1058"/>
    </row>
    <row r="1059" spans="9:9" x14ac:dyDescent="0.2">
      <c r="I1059"/>
    </row>
    <row r="1060" spans="9:9" x14ac:dyDescent="0.2">
      <c r="I1060"/>
    </row>
    <row r="1061" spans="9:9" x14ac:dyDescent="0.2">
      <c r="I1061"/>
    </row>
    <row r="1062" spans="9:9" x14ac:dyDescent="0.2">
      <c r="I1062"/>
    </row>
    <row r="1063" spans="9:9" x14ac:dyDescent="0.2">
      <c r="I1063"/>
    </row>
    <row r="1064" spans="9:9" x14ac:dyDescent="0.2">
      <c r="I1064"/>
    </row>
    <row r="1065" spans="9:9" x14ac:dyDescent="0.2">
      <c r="I1065"/>
    </row>
    <row r="1066" spans="9:9" x14ac:dyDescent="0.2">
      <c r="I1066"/>
    </row>
    <row r="1067" spans="9:9" x14ac:dyDescent="0.2">
      <c r="I1067"/>
    </row>
    <row r="1068" spans="9:9" x14ac:dyDescent="0.2">
      <c r="I1068"/>
    </row>
    <row r="1069" spans="9:9" x14ac:dyDescent="0.2">
      <c r="I1069"/>
    </row>
    <row r="1070" spans="9:9" x14ac:dyDescent="0.2">
      <c r="I1070"/>
    </row>
    <row r="1071" spans="9:9" x14ac:dyDescent="0.2">
      <c r="I1071"/>
    </row>
    <row r="1072" spans="9:9" x14ac:dyDescent="0.2">
      <c r="I1072"/>
    </row>
    <row r="1073" spans="9:9" x14ac:dyDescent="0.2">
      <c r="I1073"/>
    </row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  <row r="1079" spans="9:9" x14ac:dyDescent="0.2">
      <c r="I1079"/>
    </row>
    <row r="1080" spans="9:9" x14ac:dyDescent="0.2">
      <c r="I1080"/>
    </row>
    <row r="1081" spans="9:9" x14ac:dyDescent="0.2">
      <c r="I1081"/>
    </row>
    <row r="1082" spans="9:9" x14ac:dyDescent="0.2">
      <c r="I1082"/>
    </row>
    <row r="1083" spans="9:9" x14ac:dyDescent="0.2">
      <c r="I1083"/>
    </row>
    <row r="1084" spans="9:9" x14ac:dyDescent="0.2">
      <c r="I1084"/>
    </row>
    <row r="1085" spans="9:9" x14ac:dyDescent="0.2">
      <c r="I1085"/>
    </row>
    <row r="1086" spans="9:9" x14ac:dyDescent="0.2">
      <c r="I1086"/>
    </row>
    <row r="1087" spans="9:9" x14ac:dyDescent="0.2">
      <c r="I1087"/>
    </row>
    <row r="1088" spans="9:9" x14ac:dyDescent="0.2">
      <c r="I1088"/>
    </row>
    <row r="1089" spans="9:9" x14ac:dyDescent="0.2">
      <c r="I1089"/>
    </row>
    <row r="1090" spans="9:9" x14ac:dyDescent="0.2">
      <c r="I1090"/>
    </row>
    <row r="1091" spans="9:9" x14ac:dyDescent="0.2">
      <c r="I1091"/>
    </row>
    <row r="1092" spans="9:9" x14ac:dyDescent="0.2">
      <c r="I1092"/>
    </row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  <row r="1105" spans="9:9" x14ac:dyDescent="0.2">
      <c r="I1105"/>
    </row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  <row r="1140" spans="9:9" x14ac:dyDescent="0.2">
      <c r="I1140"/>
    </row>
    <row r="1141" spans="9:9" x14ac:dyDescent="0.2">
      <c r="I1141"/>
    </row>
    <row r="1142" spans="9:9" x14ac:dyDescent="0.2">
      <c r="I1142"/>
    </row>
    <row r="1143" spans="9:9" x14ac:dyDescent="0.2">
      <c r="I1143"/>
    </row>
    <row r="1144" spans="9:9" x14ac:dyDescent="0.2">
      <c r="I1144"/>
    </row>
    <row r="1145" spans="9:9" x14ac:dyDescent="0.2">
      <c r="I1145"/>
    </row>
    <row r="1146" spans="9:9" x14ac:dyDescent="0.2">
      <c r="I1146"/>
    </row>
    <row r="1147" spans="9:9" x14ac:dyDescent="0.2">
      <c r="I1147"/>
    </row>
    <row r="1148" spans="9:9" x14ac:dyDescent="0.2">
      <c r="I1148"/>
    </row>
    <row r="1149" spans="9:9" x14ac:dyDescent="0.2">
      <c r="I1149"/>
    </row>
    <row r="1150" spans="9:9" x14ac:dyDescent="0.2">
      <c r="I1150"/>
    </row>
    <row r="1151" spans="9:9" x14ac:dyDescent="0.2">
      <c r="I1151"/>
    </row>
    <row r="1152" spans="9:9" x14ac:dyDescent="0.2">
      <c r="I1152"/>
    </row>
    <row r="1153" spans="9:9" x14ac:dyDescent="0.2">
      <c r="I1153"/>
    </row>
    <row r="1154" spans="9:9" x14ac:dyDescent="0.2">
      <c r="I1154"/>
    </row>
    <row r="1155" spans="9:9" x14ac:dyDescent="0.2">
      <c r="I1155"/>
    </row>
    <row r="1156" spans="9:9" x14ac:dyDescent="0.2">
      <c r="I1156"/>
    </row>
    <row r="1157" spans="9:9" x14ac:dyDescent="0.2">
      <c r="I1157"/>
    </row>
    <row r="1158" spans="9:9" x14ac:dyDescent="0.2">
      <c r="I1158"/>
    </row>
    <row r="1159" spans="9:9" x14ac:dyDescent="0.2">
      <c r="I1159"/>
    </row>
    <row r="1160" spans="9:9" x14ac:dyDescent="0.2">
      <c r="I1160"/>
    </row>
    <row r="1161" spans="9:9" x14ac:dyDescent="0.2">
      <c r="I1161"/>
    </row>
    <row r="1162" spans="9:9" x14ac:dyDescent="0.2">
      <c r="I1162"/>
    </row>
    <row r="1163" spans="9:9" x14ac:dyDescent="0.2">
      <c r="I1163"/>
    </row>
    <row r="1164" spans="9:9" x14ac:dyDescent="0.2">
      <c r="I1164"/>
    </row>
    <row r="1165" spans="9:9" x14ac:dyDescent="0.2">
      <c r="I1165"/>
    </row>
    <row r="1166" spans="9:9" x14ac:dyDescent="0.2">
      <c r="I1166"/>
    </row>
    <row r="1167" spans="9:9" x14ac:dyDescent="0.2">
      <c r="I1167"/>
    </row>
    <row r="1168" spans="9:9" x14ac:dyDescent="0.2">
      <c r="I1168"/>
    </row>
    <row r="1169" spans="9:9" x14ac:dyDescent="0.2">
      <c r="I1169"/>
    </row>
    <row r="1170" spans="9:9" x14ac:dyDescent="0.2">
      <c r="I1170"/>
    </row>
    <row r="1171" spans="9:9" x14ac:dyDescent="0.2">
      <c r="I1171"/>
    </row>
    <row r="1172" spans="9:9" x14ac:dyDescent="0.2">
      <c r="I1172"/>
    </row>
    <row r="1173" spans="9:9" x14ac:dyDescent="0.2">
      <c r="I1173"/>
    </row>
    <row r="1174" spans="9:9" x14ac:dyDescent="0.2">
      <c r="I1174"/>
    </row>
    <row r="1175" spans="9:9" x14ac:dyDescent="0.2">
      <c r="I1175"/>
    </row>
    <row r="1176" spans="9:9" x14ac:dyDescent="0.2">
      <c r="I1176"/>
    </row>
    <row r="1177" spans="9:9" x14ac:dyDescent="0.2">
      <c r="I1177"/>
    </row>
    <row r="1178" spans="9:9" x14ac:dyDescent="0.2">
      <c r="I1178"/>
    </row>
    <row r="1179" spans="9:9" x14ac:dyDescent="0.2">
      <c r="I1179"/>
    </row>
    <row r="1180" spans="9:9" x14ac:dyDescent="0.2">
      <c r="I1180"/>
    </row>
    <row r="1181" spans="9:9" x14ac:dyDescent="0.2">
      <c r="I1181"/>
    </row>
    <row r="1182" spans="9:9" x14ac:dyDescent="0.2">
      <c r="I1182"/>
    </row>
    <row r="1183" spans="9:9" x14ac:dyDescent="0.2">
      <c r="I1183"/>
    </row>
    <row r="1184" spans="9:9" x14ac:dyDescent="0.2">
      <c r="I1184"/>
    </row>
    <row r="1185" spans="9:9" x14ac:dyDescent="0.2">
      <c r="I1185"/>
    </row>
    <row r="1186" spans="9:9" x14ac:dyDescent="0.2">
      <c r="I1186"/>
    </row>
    <row r="1187" spans="9:9" x14ac:dyDescent="0.2">
      <c r="I1187"/>
    </row>
    <row r="1188" spans="9:9" x14ac:dyDescent="0.2">
      <c r="I1188"/>
    </row>
    <row r="1189" spans="9:9" x14ac:dyDescent="0.2">
      <c r="I1189"/>
    </row>
    <row r="1190" spans="9:9" x14ac:dyDescent="0.2">
      <c r="I1190"/>
    </row>
    <row r="1191" spans="9:9" x14ac:dyDescent="0.2">
      <c r="I1191"/>
    </row>
    <row r="1192" spans="9:9" x14ac:dyDescent="0.2">
      <c r="I1192"/>
    </row>
    <row r="1193" spans="9:9" x14ac:dyDescent="0.2">
      <c r="I1193"/>
    </row>
    <row r="1194" spans="9:9" x14ac:dyDescent="0.2">
      <c r="I1194"/>
    </row>
    <row r="1195" spans="9:9" x14ac:dyDescent="0.2">
      <c r="I1195"/>
    </row>
    <row r="1196" spans="9:9" x14ac:dyDescent="0.2">
      <c r="I1196"/>
    </row>
    <row r="1197" spans="9:9" x14ac:dyDescent="0.2">
      <c r="I1197"/>
    </row>
    <row r="1198" spans="9:9" x14ac:dyDescent="0.2">
      <c r="I1198"/>
    </row>
    <row r="1199" spans="9:9" x14ac:dyDescent="0.2">
      <c r="I1199"/>
    </row>
    <row r="1200" spans="9:9" x14ac:dyDescent="0.2">
      <c r="I1200"/>
    </row>
    <row r="1201" spans="9:9" x14ac:dyDescent="0.2">
      <c r="I1201"/>
    </row>
    <row r="1202" spans="9:9" x14ac:dyDescent="0.2">
      <c r="I1202"/>
    </row>
    <row r="1203" spans="9:9" x14ac:dyDescent="0.2">
      <c r="I1203"/>
    </row>
    <row r="1204" spans="9:9" x14ac:dyDescent="0.2">
      <c r="I1204"/>
    </row>
    <row r="1205" spans="9:9" x14ac:dyDescent="0.2">
      <c r="I1205"/>
    </row>
    <row r="1206" spans="9:9" x14ac:dyDescent="0.2">
      <c r="I1206"/>
    </row>
    <row r="1207" spans="9:9" x14ac:dyDescent="0.2">
      <c r="I1207"/>
    </row>
    <row r="1208" spans="9:9" x14ac:dyDescent="0.2">
      <c r="I1208"/>
    </row>
    <row r="1209" spans="9:9" x14ac:dyDescent="0.2">
      <c r="I1209"/>
    </row>
    <row r="1210" spans="9:9" x14ac:dyDescent="0.2">
      <c r="I1210"/>
    </row>
    <row r="1211" spans="9:9" x14ac:dyDescent="0.2">
      <c r="I1211"/>
    </row>
    <row r="1212" spans="9:9" x14ac:dyDescent="0.2">
      <c r="I1212"/>
    </row>
    <row r="1213" spans="9:9" x14ac:dyDescent="0.2">
      <c r="I1213"/>
    </row>
    <row r="1214" spans="9:9" x14ac:dyDescent="0.2">
      <c r="I1214"/>
    </row>
    <row r="1215" spans="9:9" x14ac:dyDescent="0.2">
      <c r="I1215"/>
    </row>
    <row r="1216" spans="9:9" x14ac:dyDescent="0.2">
      <c r="I1216"/>
    </row>
    <row r="1217" spans="9:9" x14ac:dyDescent="0.2">
      <c r="I1217"/>
    </row>
    <row r="1218" spans="9:9" x14ac:dyDescent="0.2">
      <c r="I1218"/>
    </row>
    <row r="1219" spans="9:9" x14ac:dyDescent="0.2">
      <c r="I1219"/>
    </row>
    <row r="1220" spans="9:9" x14ac:dyDescent="0.2">
      <c r="I1220"/>
    </row>
    <row r="1221" spans="9:9" x14ac:dyDescent="0.2">
      <c r="I1221"/>
    </row>
    <row r="1222" spans="9:9" x14ac:dyDescent="0.2">
      <c r="I1222"/>
    </row>
    <row r="1223" spans="9:9" x14ac:dyDescent="0.2">
      <c r="I1223"/>
    </row>
    <row r="1224" spans="9:9" x14ac:dyDescent="0.2">
      <c r="I1224"/>
    </row>
    <row r="1225" spans="9:9" x14ac:dyDescent="0.2">
      <c r="I1225"/>
    </row>
    <row r="1226" spans="9:9" x14ac:dyDescent="0.2">
      <c r="I1226"/>
    </row>
    <row r="1227" spans="9:9" x14ac:dyDescent="0.2">
      <c r="I1227"/>
    </row>
    <row r="1228" spans="9:9" x14ac:dyDescent="0.2">
      <c r="I1228"/>
    </row>
    <row r="1229" spans="9:9" x14ac:dyDescent="0.2">
      <c r="I1229"/>
    </row>
    <row r="1230" spans="9:9" x14ac:dyDescent="0.2">
      <c r="I1230"/>
    </row>
    <row r="1231" spans="9:9" x14ac:dyDescent="0.2">
      <c r="I1231"/>
    </row>
    <row r="1232" spans="9:9" x14ac:dyDescent="0.2">
      <c r="I1232"/>
    </row>
    <row r="1233" spans="9:9" x14ac:dyDescent="0.2">
      <c r="I1233"/>
    </row>
    <row r="1234" spans="9:9" x14ac:dyDescent="0.2">
      <c r="I1234"/>
    </row>
    <row r="1235" spans="9:9" x14ac:dyDescent="0.2">
      <c r="I1235"/>
    </row>
    <row r="1236" spans="9:9" x14ac:dyDescent="0.2">
      <c r="I1236"/>
    </row>
    <row r="1237" spans="9:9" x14ac:dyDescent="0.2">
      <c r="I1237"/>
    </row>
    <row r="1238" spans="9:9" x14ac:dyDescent="0.2">
      <c r="I1238"/>
    </row>
    <row r="1239" spans="9:9" x14ac:dyDescent="0.2">
      <c r="I1239"/>
    </row>
    <row r="1240" spans="9:9" x14ac:dyDescent="0.2">
      <c r="I1240"/>
    </row>
    <row r="1241" spans="9:9" x14ac:dyDescent="0.2">
      <c r="I1241"/>
    </row>
    <row r="1242" spans="9:9" x14ac:dyDescent="0.2">
      <c r="I1242"/>
    </row>
    <row r="1243" spans="9:9" x14ac:dyDescent="0.2">
      <c r="I1243"/>
    </row>
    <row r="1244" spans="9:9" x14ac:dyDescent="0.2">
      <c r="I1244"/>
    </row>
    <row r="1245" spans="9:9" x14ac:dyDescent="0.2">
      <c r="I1245"/>
    </row>
    <row r="1246" spans="9:9" x14ac:dyDescent="0.2">
      <c r="I1246"/>
    </row>
    <row r="1247" spans="9:9" x14ac:dyDescent="0.2">
      <c r="I1247"/>
    </row>
    <row r="1248" spans="9:9" x14ac:dyDescent="0.2">
      <c r="I1248"/>
    </row>
    <row r="1249" spans="9:9" x14ac:dyDescent="0.2">
      <c r="I1249"/>
    </row>
    <row r="1250" spans="9:9" x14ac:dyDescent="0.2">
      <c r="I1250"/>
    </row>
    <row r="1251" spans="9:9" x14ac:dyDescent="0.2">
      <c r="I1251"/>
    </row>
    <row r="1252" spans="9:9" x14ac:dyDescent="0.2">
      <c r="I1252"/>
    </row>
    <row r="1253" spans="9:9" x14ac:dyDescent="0.2">
      <c r="I1253"/>
    </row>
    <row r="1254" spans="9:9" x14ac:dyDescent="0.2">
      <c r="I1254"/>
    </row>
    <row r="1255" spans="9:9" x14ac:dyDescent="0.2">
      <c r="I1255"/>
    </row>
    <row r="1256" spans="9:9" x14ac:dyDescent="0.2">
      <c r="I1256"/>
    </row>
    <row r="1257" spans="9:9" x14ac:dyDescent="0.2">
      <c r="I1257"/>
    </row>
    <row r="1258" spans="9:9" x14ac:dyDescent="0.2">
      <c r="I1258"/>
    </row>
    <row r="1259" spans="9:9" x14ac:dyDescent="0.2">
      <c r="I1259"/>
    </row>
    <row r="1260" spans="9:9" x14ac:dyDescent="0.2">
      <c r="I1260"/>
    </row>
    <row r="1261" spans="9:9" x14ac:dyDescent="0.2">
      <c r="I1261"/>
    </row>
    <row r="1262" spans="9:9" x14ac:dyDescent="0.2">
      <c r="I1262"/>
    </row>
    <row r="1263" spans="9:9" x14ac:dyDescent="0.2">
      <c r="I1263"/>
    </row>
    <row r="1264" spans="9:9" x14ac:dyDescent="0.2">
      <c r="I1264"/>
    </row>
    <row r="1265" spans="9:9" x14ac:dyDescent="0.2">
      <c r="I1265"/>
    </row>
    <row r="1266" spans="9:9" x14ac:dyDescent="0.2">
      <c r="I1266"/>
    </row>
    <row r="1267" spans="9:9" x14ac:dyDescent="0.2">
      <c r="I1267"/>
    </row>
    <row r="1268" spans="9:9" x14ac:dyDescent="0.2">
      <c r="I1268"/>
    </row>
    <row r="1269" spans="9:9" x14ac:dyDescent="0.2">
      <c r="I1269"/>
    </row>
    <row r="1270" spans="9:9" x14ac:dyDescent="0.2">
      <c r="I1270"/>
    </row>
    <row r="1271" spans="9:9" x14ac:dyDescent="0.2">
      <c r="I1271"/>
    </row>
    <row r="1272" spans="9:9" x14ac:dyDescent="0.2">
      <c r="I1272"/>
    </row>
    <row r="1273" spans="9:9" x14ac:dyDescent="0.2">
      <c r="I1273"/>
    </row>
    <row r="1274" spans="9:9" x14ac:dyDescent="0.2">
      <c r="I1274"/>
    </row>
    <row r="1275" spans="9:9" x14ac:dyDescent="0.2">
      <c r="I1275"/>
    </row>
    <row r="1276" spans="9:9" x14ac:dyDescent="0.2">
      <c r="I1276"/>
    </row>
    <row r="1277" spans="9:9" x14ac:dyDescent="0.2">
      <c r="I1277"/>
    </row>
    <row r="1278" spans="9:9" x14ac:dyDescent="0.2">
      <c r="I1278"/>
    </row>
    <row r="1279" spans="9:9" x14ac:dyDescent="0.2">
      <c r="I1279"/>
    </row>
    <row r="1280" spans="9:9" x14ac:dyDescent="0.2">
      <c r="I1280"/>
    </row>
    <row r="1281" spans="9:9" x14ac:dyDescent="0.2">
      <c r="I1281"/>
    </row>
    <row r="1282" spans="9:9" x14ac:dyDescent="0.2">
      <c r="I1282"/>
    </row>
    <row r="1283" spans="9:9" x14ac:dyDescent="0.2">
      <c r="I1283"/>
    </row>
    <row r="1284" spans="9:9" x14ac:dyDescent="0.2">
      <c r="I1284"/>
    </row>
    <row r="1285" spans="9:9" x14ac:dyDescent="0.2">
      <c r="I1285"/>
    </row>
    <row r="1286" spans="9:9" x14ac:dyDescent="0.2">
      <c r="I1286"/>
    </row>
    <row r="1287" spans="9:9" x14ac:dyDescent="0.2">
      <c r="I1287"/>
    </row>
    <row r="1288" spans="9:9" x14ac:dyDescent="0.2">
      <c r="I1288"/>
    </row>
    <row r="1289" spans="9:9" x14ac:dyDescent="0.2">
      <c r="I1289"/>
    </row>
    <row r="1290" spans="9:9" x14ac:dyDescent="0.2">
      <c r="I1290"/>
    </row>
    <row r="1291" spans="9:9" x14ac:dyDescent="0.2">
      <c r="I1291"/>
    </row>
    <row r="1292" spans="9:9" x14ac:dyDescent="0.2">
      <c r="I1292"/>
    </row>
    <row r="1293" spans="9:9" x14ac:dyDescent="0.2">
      <c r="I1293"/>
    </row>
    <row r="1294" spans="9:9" x14ac:dyDescent="0.2">
      <c r="I1294"/>
    </row>
    <row r="1295" spans="9:9" x14ac:dyDescent="0.2">
      <c r="I1295"/>
    </row>
    <row r="1296" spans="9:9" x14ac:dyDescent="0.2">
      <c r="I1296"/>
    </row>
    <row r="1297" spans="9:9" x14ac:dyDescent="0.2">
      <c r="I1297"/>
    </row>
    <row r="1298" spans="9:9" x14ac:dyDescent="0.2">
      <c r="I1298"/>
    </row>
    <row r="1299" spans="9:9" x14ac:dyDescent="0.2">
      <c r="I1299"/>
    </row>
    <row r="1300" spans="9:9" x14ac:dyDescent="0.2">
      <c r="I1300"/>
    </row>
    <row r="1301" spans="9:9" x14ac:dyDescent="0.2">
      <c r="I1301"/>
    </row>
    <row r="1302" spans="9:9" x14ac:dyDescent="0.2">
      <c r="I1302"/>
    </row>
    <row r="1303" spans="9:9" x14ac:dyDescent="0.2">
      <c r="I1303"/>
    </row>
    <row r="1304" spans="9:9" x14ac:dyDescent="0.2">
      <c r="I1304"/>
    </row>
    <row r="1305" spans="9:9" x14ac:dyDescent="0.2">
      <c r="I1305"/>
    </row>
    <row r="1306" spans="9:9" x14ac:dyDescent="0.2">
      <c r="I1306"/>
    </row>
    <row r="1307" spans="9:9" x14ac:dyDescent="0.2">
      <c r="I1307"/>
    </row>
    <row r="1308" spans="9:9" x14ac:dyDescent="0.2">
      <c r="I1308"/>
    </row>
    <row r="1309" spans="9:9" x14ac:dyDescent="0.2">
      <c r="I1309"/>
    </row>
    <row r="1310" spans="9:9" x14ac:dyDescent="0.2">
      <c r="I1310"/>
    </row>
    <row r="1311" spans="9:9" x14ac:dyDescent="0.2">
      <c r="I1311"/>
    </row>
    <row r="1312" spans="9:9" x14ac:dyDescent="0.2">
      <c r="I1312"/>
    </row>
    <row r="1313" spans="9:9" x14ac:dyDescent="0.2">
      <c r="I1313"/>
    </row>
    <row r="1314" spans="9:9" x14ac:dyDescent="0.2">
      <c r="I1314"/>
    </row>
    <row r="1315" spans="9:9" x14ac:dyDescent="0.2">
      <c r="I1315"/>
    </row>
    <row r="1316" spans="9:9" x14ac:dyDescent="0.2">
      <c r="I1316"/>
    </row>
    <row r="1317" spans="9:9" x14ac:dyDescent="0.2">
      <c r="I1317"/>
    </row>
    <row r="1318" spans="9:9" x14ac:dyDescent="0.2">
      <c r="I1318"/>
    </row>
    <row r="1319" spans="9:9" x14ac:dyDescent="0.2">
      <c r="I1319"/>
    </row>
    <row r="1320" spans="9:9" x14ac:dyDescent="0.2">
      <c r="I1320"/>
    </row>
    <row r="1321" spans="9:9" x14ac:dyDescent="0.2">
      <c r="I1321"/>
    </row>
    <row r="1322" spans="9:9" x14ac:dyDescent="0.2">
      <c r="I1322"/>
    </row>
    <row r="1323" spans="9:9" x14ac:dyDescent="0.2">
      <c r="I1323"/>
    </row>
    <row r="1324" spans="9:9" x14ac:dyDescent="0.2">
      <c r="I1324"/>
    </row>
    <row r="1325" spans="9:9" x14ac:dyDescent="0.2">
      <c r="I1325"/>
    </row>
    <row r="1326" spans="9:9" x14ac:dyDescent="0.2">
      <c r="I1326"/>
    </row>
    <row r="1327" spans="9:9" x14ac:dyDescent="0.2">
      <c r="I1327"/>
    </row>
    <row r="1328" spans="9:9" x14ac:dyDescent="0.2">
      <c r="I1328"/>
    </row>
    <row r="1329" spans="9:9" x14ac:dyDescent="0.2">
      <c r="I1329"/>
    </row>
    <row r="1330" spans="9:9" x14ac:dyDescent="0.2">
      <c r="I1330"/>
    </row>
    <row r="1331" spans="9:9" x14ac:dyDescent="0.2">
      <c r="I1331"/>
    </row>
    <row r="1332" spans="9:9" x14ac:dyDescent="0.2">
      <c r="I1332"/>
    </row>
    <row r="1333" spans="9:9" x14ac:dyDescent="0.2">
      <c r="I1333"/>
    </row>
    <row r="1334" spans="9:9" x14ac:dyDescent="0.2">
      <c r="I1334"/>
    </row>
    <row r="1335" spans="9:9" x14ac:dyDescent="0.2">
      <c r="I1335"/>
    </row>
    <row r="1336" spans="9:9" x14ac:dyDescent="0.2">
      <c r="I1336"/>
    </row>
    <row r="1337" spans="9:9" x14ac:dyDescent="0.2">
      <c r="I1337"/>
    </row>
    <row r="1338" spans="9:9" x14ac:dyDescent="0.2">
      <c r="I1338"/>
    </row>
    <row r="1339" spans="9:9" x14ac:dyDescent="0.2">
      <c r="I1339"/>
    </row>
    <row r="1340" spans="9:9" x14ac:dyDescent="0.2">
      <c r="I1340"/>
    </row>
    <row r="1341" spans="9:9" x14ac:dyDescent="0.2">
      <c r="I1341"/>
    </row>
    <row r="1342" spans="9:9" x14ac:dyDescent="0.2">
      <c r="I1342"/>
    </row>
    <row r="1343" spans="9:9" x14ac:dyDescent="0.2">
      <c r="I1343"/>
    </row>
    <row r="1344" spans="9:9" x14ac:dyDescent="0.2">
      <c r="I1344"/>
    </row>
    <row r="1345" spans="9:9" x14ac:dyDescent="0.2">
      <c r="I1345"/>
    </row>
    <row r="1346" spans="9:9" x14ac:dyDescent="0.2">
      <c r="I1346"/>
    </row>
    <row r="1347" spans="9:9" x14ac:dyDescent="0.2">
      <c r="I1347"/>
    </row>
    <row r="1348" spans="9:9" x14ac:dyDescent="0.2">
      <c r="I1348"/>
    </row>
    <row r="1349" spans="9:9" x14ac:dyDescent="0.2">
      <c r="I1349"/>
    </row>
    <row r="1350" spans="9:9" x14ac:dyDescent="0.2">
      <c r="I1350"/>
    </row>
    <row r="1351" spans="9:9" x14ac:dyDescent="0.2">
      <c r="I1351"/>
    </row>
    <row r="1352" spans="9:9" x14ac:dyDescent="0.2">
      <c r="I1352"/>
    </row>
    <row r="1353" spans="9:9" x14ac:dyDescent="0.2">
      <c r="I1353"/>
    </row>
    <row r="1354" spans="9:9" x14ac:dyDescent="0.2">
      <c r="I1354"/>
    </row>
    <row r="1355" spans="9:9" x14ac:dyDescent="0.2">
      <c r="I1355"/>
    </row>
    <row r="1356" spans="9:9" x14ac:dyDescent="0.2">
      <c r="I1356"/>
    </row>
    <row r="1357" spans="9:9" x14ac:dyDescent="0.2">
      <c r="I1357"/>
    </row>
    <row r="1358" spans="9:9" x14ac:dyDescent="0.2">
      <c r="I1358"/>
    </row>
    <row r="1359" spans="9:9" x14ac:dyDescent="0.2">
      <c r="I1359"/>
    </row>
    <row r="1360" spans="9:9" x14ac:dyDescent="0.2">
      <c r="I1360"/>
    </row>
    <row r="1361" spans="9:9" x14ac:dyDescent="0.2">
      <c r="I1361"/>
    </row>
    <row r="1362" spans="9:9" x14ac:dyDescent="0.2">
      <c r="I1362"/>
    </row>
    <row r="1363" spans="9:9" x14ac:dyDescent="0.2">
      <c r="I1363"/>
    </row>
    <row r="1364" spans="9:9" x14ac:dyDescent="0.2">
      <c r="I1364"/>
    </row>
    <row r="1365" spans="9:9" x14ac:dyDescent="0.2">
      <c r="I1365"/>
    </row>
    <row r="1366" spans="9:9" x14ac:dyDescent="0.2">
      <c r="I1366"/>
    </row>
    <row r="1367" spans="9:9" x14ac:dyDescent="0.2">
      <c r="I1367"/>
    </row>
    <row r="1368" spans="9:9" x14ac:dyDescent="0.2">
      <c r="I1368"/>
    </row>
    <row r="1369" spans="9:9" x14ac:dyDescent="0.2">
      <c r="I1369"/>
    </row>
    <row r="1370" spans="9:9" x14ac:dyDescent="0.2">
      <c r="I1370"/>
    </row>
    <row r="1371" spans="9:9" x14ac:dyDescent="0.2">
      <c r="I1371"/>
    </row>
    <row r="1372" spans="9:9" x14ac:dyDescent="0.2">
      <c r="I1372"/>
    </row>
    <row r="1373" spans="9:9" x14ac:dyDescent="0.2">
      <c r="I1373"/>
    </row>
    <row r="1374" spans="9:9" x14ac:dyDescent="0.2">
      <c r="I1374"/>
    </row>
    <row r="1375" spans="9:9" x14ac:dyDescent="0.2">
      <c r="I1375"/>
    </row>
    <row r="1376" spans="9:9" x14ac:dyDescent="0.2">
      <c r="I1376"/>
    </row>
    <row r="1377" spans="9:9" x14ac:dyDescent="0.2">
      <c r="I1377"/>
    </row>
    <row r="1378" spans="9:9" x14ac:dyDescent="0.2">
      <c r="I1378"/>
    </row>
    <row r="1379" spans="9:9" x14ac:dyDescent="0.2">
      <c r="I1379"/>
    </row>
    <row r="1380" spans="9:9" x14ac:dyDescent="0.2">
      <c r="I1380"/>
    </row>
    <row r="1381" spans="9:9" x14ac:dyDescent="0.2">
      <c r="I1381"/>
    </row>
    <row r="1382" spans="9:9" x14ac:dyDescent="0.2">
      <c r="I1382"/>
    </row>
    <row r="1383" spans="9:9" x14ac:dyDescent="0.2">
      <c r="I1383"/>
    </row>
    <row r="1384" spans="9:9" x14ac:dyDescent="0.2">
      <c r="I1384"/>
    </row>
    <row r="1385" spans="9:9" x14ac:dyDescent="0.2">
      <c r="I1385"/>
    </row>
    <row r="1386" spans="9:9" x14ac:dyDescent="0.2">
      <c r="I1386"/>
    </row>
    <row r="1387" spans="9:9" x14ac:dyDescent="0.2">
      <c r="I1387"/>
    </row>
    <row r="1388" spans="9:9" x14ac:dyDescent="0.2">
      <c r="I1388"/>
    </row>
    <row r="1389" spans="9:9" x14ac:dyDescent="0.2">
      <c r="I1389"/>
    </row>
    <row r="1390" spans="9:9" x14ac:dyDescent="0.2">
      <c r="I1390"/>
    </row>
    <row r="1391" spans="9:9" x14ac:dyDescent="0.2">
      <c r="I1391"/>
    </row>
    <row r="1392" spans="9:9" x14ac:dyDescent="0.2">
      <c r="I1392"/>
    </row>
    <row r="1393" spans="9:9" x14ac:dyDescent="0.2">
      <c r="I1393"/>
    </row>
    <row r="1394" spans="9:9" x14ac:dyDescent="0.2">
      <c r="I1394"/>
    </row>
    <row r="1395" spans="9:9" x14ac:dyDescent="0.2">
      <c r="I1395"/>
    </row>
    <row r="1396" spans="9:9" x14ac:dyDescent="0.2">
      <c r="I1396"/>
    </row>
    <row r="1397" spans="9:9" x14ac:dyDescent="0.2">
      <c r="I1397"/>
    </row>
    <row r="1398" spans="9:9" x14ac:dyDescent="0.2">
      <c r="I1398"/>
    </row>
    <row r="1399" spans="9:9" x14ac:dyDescent="0.2">
      <c r="I1399"/>
    </row>
    <row r="1400" spans="9:9" x14ac:dyDescent="0.2">
      <c r="I1400"/>
    </row>
    <row r="1401" spans="9:9" x14ac:dyDescent="0.2">
      <c r="I1401"/>
    </row>
    <row r="1402" spans="9:9" x14ac:dyDescent="0.2">
      <c r="I1402"/>
    </row>
    <row r="1403" spans="9:9" x14ac:dyDescent="0.2">
      <c r="I1403"/>
    </row>
    <row r="1404" spans="9:9" x14ac:dyDescent="0.2">
      <c r="I1404"/>
    </row>
    <row r="1405" spans="9:9" x14ac:dyDescent="0.2">
      <c r="I1405"/>
    </row>
    <row r="1406" spans="9:9" x14ac:dyDescent="0.2">
      <c r="I1406"/>
    </row>
    <row r="1407" spans="9:9" x14ac:dyDescent="0.2">
      <c r="I1407"/>
    </row>
    <row r="1408" spans="9:9" x14ac:dyDescent="0.2">
      <c r="I1408"/>
    </row>
    <row r="1409" spans="9:9" x14ac:dyDescent="0.2">
      <c r="I1409"/>
    </row>
    <row r="1410" spans="9:9" x14ac:dyDescent="0.2">
      <c r="I1410"/>
    </row>
    <row r="1411" spans="9:9" x14ac:dyDescent="0.2">
      <c r="I1411"/>
    </row>
    <row r="1412" spans="9:9" x14ac:dyDescent="0.2">
      <c r="I1412"/>
    </row>
    <row r="1413" spans="9:9" x14ac:dyDescent="0.2">
      <c r="I1413"/>
    </row>
    <row r="1414" spans="9:9" x14ac:dyDescent="0.2">
      <c r="I1414"/>
    </row>
    <row r="1415" spans="9:9" x14ac:dyDescent="0.2">
      <c r="I1415"/>
    </row>
    <row r="1416" spans="9:9" x14ac:dyDescent="0.2">
      <c r="I1416"/>
    </row>
    <row r="1417" spans="9:9" x14ac:dyDescent="0.2">
      <c r="I1417"/>
    </row>
    <row r="1418" spans="9:9" x14ac:dyDescent="0.2">
      <c r="I1418"/>
    </row>
    <row r="1419" spans="9:9" x14ac:dyDescent="0.2">
      <c r="I1419"/>
    </row>
    <row r="1420" spans="9:9" x14ac:dyDescent="0.2">
      <c r="I1420"/>
    </row>
    <row r="1421" spans="9:9" x14ac:dyDescent="0.2">
      <c r="I1421"/>
    </row>
    <row r="1422" spans="9:9" x14ac:dyDescent="0.2">
      <c r="I1422"/>
    </row>
    <row r="1423" spans="9:9" x14ac:dyDescent="0.2">
      <c r="I1423"/>
    </row>
    <row r="1424" spans="9:9" x14ac:dyDescent="0.2">
      <c r="I1424"/>
    </row>
    <row r="1425" spans="9:9" x14ac:dyDescent="0.2">
      <c r="I1425"/>
    </row>
    <row r="1426" spans="9:9" x14ac:dyDescent="0.2">
      <c r="I1426"/>
    </row>
    <row r="1427" spans="9:9" x14ac:dyDescent="0.2">
      <c r="I1427"/>
    </row>
    <row r="1428" spans="9:9" x14ac:dyDescent="0.2">
      <c r="I1428"/>
    </row>
    <row r="1429" spans="9:9" x14ac:dyDescent="0.2">
      <c r="I1429"/>
    </row>
    <row r="1430" spans="9:9" x14ac:dyDescent="0.2">
      <c r="I1430"/>
    </row>
    <row r="1431" spans="9:9" x14ac:dyDescent="0.2">
      <c r="I1431"/>
    </row>
    <row r="1432" spans="9:9" x14ac:dyDescent="0.2">
      <c r="I1432"/>
    </row>
    <row r="1433" spans="9:9" x14ac:dyDescent="0.2">
      <c r="I1433"/>
    </row>
    <row r="1434" spans="9:9" x14ac:dyDescent="0.2">
      <c r="I1434"/>
    </row>
    <row r="1435" spans="9:9" x14ac:dyDescent="0.2">
      <c r="I1435"/>
    </row>
    <row r="1436" spans="9:9" x14ac:dyDescent="0.2">
      <c r="I1436"/>
    </row>
    <row r="1437" spans="9:9" x14ac:dyDescent="0.2">
      <c r="I1437"/>
    </row>
    <row r="1438" spans="9:9" x14ac:dyDescent="0.2">
      <c r="I1438"/>
    </row>
    <row r="1439" spans="9:9" x14ac:dyDescent="0.2">
      <c r="I1439"/>
    </row>
    <row r="1440" spans="9:9" x14ac:dyDescent="0.2">
      <c r="I1440"/>
    </row>
    <row r="1441" spans="9:9" x14ac:dyDescent="0.2">
      <c r="I1441"/>
    </row>
    <row r="1442" spans="9:9" x14ac:dyDescent="0.2">
      <c r="I1442"/>
    </row>
    <row r="1443" spans="9:9" x14ac:dyDescent="0.2">
      <c r="I1443"/>
    </row>
    <row r="1444" spans="9:9" x14ac:dyDescent="0.2">
      <c r="I1444"/>
    </row>
    <row r="1445" spans="9:9" x14ac:dyDescent="0.2">
      <c r="I1445"/>
    </row>
    <row r="1446" spans="9:9" x14ac:dyDescent="0.2">
      <c r="I1446"/>
    </row>
    <row r="1447" spans="9:9" x14ac:dyDescent="0.2">
      <c r="I1447"/>
    </row>
    <row r="1448" spans="9:9" x14ac:dyDescent="0.2">
      <c r="I1448"/>
    </row>
    <row r="1449" spans="9:9" x14ac:dyDescent="0.2">
      <c r="I1449"/>
    </row>
    <row r="1450" spans="9:9" x14ac:dyDescent="0.2">
      <c r="I1450"/>
    </row>
    <row r="1451" spans="9:9" x14ac:dyDescent="0.2">
      <c r="I1451"/>
    </row>
    <row r="1452" spans="9:9" x14ac:dyDescent="0.2">
      <c r="I1452"/>
    </row>
    <row r="1453" spans="9:9" x14ac:dyDescent="0.2">
      <c r="I1453"/>
    </row>
    <row r="1454" spans="9:9" x14ac:dyDescent="0.2">
      <c r="I1454"/>
    </row>
    <row r="1455" spans="9:9" x14ac:dyDescent="0.2">
      <c r="I1455"/>
    </row>
    <row r="1456" spans="9:9" x14ac:dyDescent="0.2">
      <c r="I1456"/>
    </row>
    <row r="1457" spans="9:9" x14ac:dyDescent="0.2">
      <c r="I1457"/>
    </row>
    <row r="1458" spans="9:9" x14ac:dyDescent="0.2">
      <c r="I1458"/>
    </row>
    <row r="1459" spans="9:9" x14ac:dyDescent="0.2">
      <c r="I1459"/>
    </row>
    <row r="1460" spans="9:9" x14ac:dyDescent="0.2">
      <c r="I1460"/>
    </row>
    <row r="1461" spans="9:9" x14ac:dyDescent="0.2">
      <c r="I1461"/>
    </row>
    <row r="1462" spans="9:9" x14ac:dyDescent="0.2">
      <c r="I1462"/>
    </row>
    <row r="1463" spans="9:9" x14ac:dyDescent="0.2">
      <c r="I1463"/>
    </row>
    <row r="1464" spans="9:9" x14ac:dyDescent="0.2">
      <c r="I1464"/>
    </row>
    <row r="1465" spans="9:9" x14ac:dyDescent="0.2">
      <c r="I1465"/>
    </row>
    <row r="1466" spans="9:9" x14ac:dyDescent="0.2">
      <c r="I1466"/>
    </row>
    <row r="1467" spans="9:9" x14ac:dyDescent="0.2">
      <c r="I1467"/>
    </row>
    <row r="1468" spans="9:9" x14ac:dyDescent="0.2">
      <c r="I1468"/>
    </row>
    <row r="1469" spans="9:9" x14ac:dyDescent="0.2">
      <c r="I1469"/>
    </row>
    <row r="1470" spans="9:9" x14ac:dyDescent="0.2">
      <c r="I1470"/>
    </row>
    <row r="1471" spans="9:9" x14ac:dyDescent="0.2">
      <c r="I1471"/>
    </row>
    <row r="1472" spans="9:9" x14ac:dyDescent="0.2">
      <c r="I1472"/>
    </row>
    <row r="1473" spans="9:9" x14ac:dyDescent="0.2">
      <c r="I1473"/>
    </row>
    <row r="1474" spans="9:9" x14ac:dyDescent="0.2">
      <c r="I1474"/>
    </row>
    <row r="1475" spans="9:9" x14ac:dyDescent="0.2">
      <c r="I1475"/>
    </row>
    <row r="1476" spans="9:9" x14ac:dyDescent="0.2">
      <c r="I1476"/>
    </row>
    <row r="1477" spans="9:9" x14ac:dyDescent="0.2">
      <c r="I1477"/>
    </row>
    <row r="1478" spans="9:9" x14ac:dyDescent="0.2">
      <c r="I1478"/>
    </row>
    <row r="1479" spans="9:9" x14ac:dyDescent="0.2">
      <c r="I1479"/>
    </row>
    <row r="1480" spans="9:9" x14ac:dyDescent="0.2">
      <c r="I1480"/>
    </row>
    <row r="1481" spans="9:9" x14ac:dyDescent="0.2">
      <c r="I1481"/>
    </row>
    <row r="1482" spans="9:9" x14ac:dyDescent="0.2">
      <c r="I1482"/>
    </row>
    <row r="1483" spans="9:9" x14ac:dyDescent="0.2">
      <c r="I1483"/>
    </row>
    <row r="1484" spans="9:9" x14ac:dyDescent="0.2">
      <c r="I1484"/>
    </row>
    <row r="1485" spans="9:9" x14ac:dyDescent="0.2">
      <c r="I1485"/>
    </row>
    <row r="1486" spans="9:9" x14ac:dyDescent="0.2">
      <c r="I1486"/>
    </row>
    <row r="1487" spans="9:9" x14ac:dyDescent="0.2">
      <c r="I1487"/>
    </row>
    <row r="1488" spans="9:9" x14ac:dyDescent="0.2">
      <c r="I1488"/>
    </row>
    <row r="1489" spans="9:9" x14ac:dyDescent="0.2">
      <c r="I1489"/>
    </row>
    <row r="1490" spans="9:9" x14ac:dyDescent="0.2">
      <c r="I1490"/>
    </row>
    <row r="1491" spans="9:9" x14ac:dyDescent="0.2">
      <c r="I1491"/>
    </row>
    <row r="1492" spans="9:9" x14ac:dyDescent="0.2">
      <c r="I1492"/>
    </row>
    <row r="1493" spans="9:9" x14ac:dyDescent="0.2">
      <c r="I1493"/>
    </row>
    <row r="1494" spans="9:9" x14ac:dyDescent="0.2">
      <c r="I1494"/>
    </row>
    <row r="1495" spans="9:9" x14ac:dyDescent="0.2">
      <c r="I1495"/>
    </row>
    <row r="1496" spans="9:9" x14ac:dyDescent="0.2">
      <c r="I1496"/>
    </row>
    <row r="1497" spans="9:9" x14ac:dyDescent="0.2">
      <c r="I1497"/>
    </row>
    <row r="1498" spans="9:9" x14ac:dyDescent="0.2">
      <c r="I1498"/>
    </row>
    <row r="1499" spans="9:9" x14ac:dyDescent="0.2">
      <c r="I1499"/>
    </row>
    <row r="1500" spans="9:9" x14ac:dyDescent="0.2">
      <c r="I1500"/>
    </row>
    <row r="1501" spans="9:9" x14ac:dyDescent="0.2">
      <c r="I1501"/>
    </row>
    <row r="1502" spans="9:9" x14ac:dyDescent="0.2">
      <c r="I1502"/>
    </row>
    <row r="1503" spans="9:9" x14ac:dyDescent="0.2">
      <c r="I1503"/>
    </row>
    <row r="1504" spans="9:9" x14ac:dyDescent="0.2">
      <c r="I1504"/>
    </row>
    <row r="1505" spans="9:9" x14ac:dyDescent="0.2">
      <c r="I1505"/>
    </row>
    <row r="1506" spans="9:9" x14ac:dyDescent="0.2">
      <c r="I1506"/>
    </row>
    <row r="1507" spans="9:9" x14ac:dyDescent="0.2">
      <c r="I1507"/>
    </row>
    <row r="1508" spans="9:9" x14ac:dyDescent="0.2">
      <c r="I1508"/>
    </row>
    <row r="1509" spans="9:9" x14ac:dyDescent="0.2">
      <c r="I1509"/>
    </row>
    <row r="1510" spans="9:9" x14ac:dyDescent="0.2">
      <c r="I1510"/>
    </row>
    <row r="1511" spans="9:9" x14ac:dyDescent="0.2">
      <c r="I1511"/>
    </row>
    <row r="1512" spans="9:9" x14ac:dyDescent="0.2">
      <c r="I1512"/>
    </row>
    <row r="1513" spans="9:9" x14ac:dyDescent="0.2">
      <c r="I1513"/>
    </row>
    <row r="1514" spans="9:9" x14ac:dyDescent="0.2">
      <c r="I1514"/>
    </row>
    <row r="1515" spans="9:9" x14ac:dyDescent="0.2">
      <c r="I1515"/>
    </row>
    <row r="1516" spans="9:9" x14ac:dyDescent="0.2">
      <c r="I1516"/>
    </row>
    <row r="1517" spans="9:9" x14ac:dyDescent="0.2">
      <c r="I1517"/>
    </row>
    <row r="1518" spans="9:9" x14ac:dyDescent="0.2">
      <c r="I1518"/>
    </row>
    <row r="1519" spans="9:9" x14ac:dyDescent="0.2">
      <c r="I1519"/>
    </row>
    <row r="1520" spans="9:9" x14ac:dyDescent="0.2">
      <c r="I1520"/>
    </row>
    <row r="1521" spans="9:9" x14ac:dyDescent="0.2">
      <c r="I1521"/>
    </row>
    <row r="1522" spans="9:9" x14ac:dyDescent="0.2">
      <c r="I1522"/>
    </row>
    <row r="1523" spans="9:9" x14ac:dyDescent="0.2">
      <c r="I1523"/>
    </row>
    <row r="1524" spans="9:9" x14ac:dyDescent="0.2">
      <c r="I1524"/>
    </row>
    <row r="1525" spans="9:9" x14ac:dyDescent="0.2">
      <c r="I1525"/>
    </row>
    <row r="1526" spans="9:9" x14ac:dyDescent="0.2">
      <c r="I1526"/>
    </row>
    <row r="1527" spans="9:9" x14ac:dyDescent="0.2">
      <c r="I1527"/>
    </row>
    <row r="1528" spans="9:9" x14ac:dyDescent="0.2">
      <c r="I1528"/>
    </row>
    <row r="1529" spans="9:9" x14ac:dyDescent="0.2">
      <c r="I1529"/>
    </row>
    <row r="1530" spans="9:9" x14ac:dyDescent="0.2">
      <c r="I1530"/>
    </row>
    <row r="1531" spans="9:9" x14ac:dyDescent="0.2">
      <c r="I1531"/>
    </row>
    <row r="1532" spans="9:9" x14ac:dyDescent="0.2">
      <c r="I1532"/>
    </row>
    <row r="1533" spans="9:9" x14ac:dyDescent="0.2">
      <c r="I1533"/>
    </row>
    <row r="1534" spans="9:9" x14ac:dyDescent="0.2">
      <c r="I1534"/>
    </row>
    <row r="1535" spans="9:9" x14ac:dyDescent="0.2">
      <c r="I1535"/>
    </row>
    <row r="1536" spans="9:9" x14ac:dyDescent="0.2">
      <c r="I1536"/>
    </row>
    <row r="1537" spans="9:9" x14ac:dyDescent="0.2">
      <c r="I1537"/>
    </row>
    <row r="1538" spans="9:9" x14ac:dyDescent="0.2">
      <c r="I1538"/>
    </row>
    <row r="1539" spans="9:9" x14ac:dyDescent="0.2">
      <c r="I1539"/>
    </row>
    <row r="1540" spans="9:9" x14ac:dyDescent="0.2">
      <c r="I1540"/>
    </row>
    <row r="1541" spans="9:9" x14ac:dyDescent="0.2">
      <c r="I1541"/>
    </row>
    <row r="1542" spans="9:9" x14ac:dyDescent="0.2">
      <c r="I1542"/>
    </row>
    <row r="1543" spans="9:9" x14ac:dyDescent="0.2">
      <c r="I1543"/>
    </row>
    <row r="1544" spans="9:9" x14ac:dyDescent="0.2">
      <c r="I1544"/>
    </row>
    <row r="1545" spans="9:9" x14ac:dyDescent="0.2">
      <c r="I1545"/>
    </row>
    <row r="1546" spans="9:9" x14ac:dyDescent="0.2">
      <c r="I1546"/>
    </row>
    <row r="1547" spans="9:9" x14ac:dyDescent="0.2">
      <c r="I1547"/>
    </row>
    <row r="1548" spans="9:9" x14ac:dyDescent="0.2">
      <c r="I1548"/>
    </row>
    <row r="1549" spans="9:9" x14ac:dyDescent="0.2">
      <c r="I1549"/>
    </row>
    <row r="1550" spans="9:9" x14ac:dyDescent="0.2">
      <c r="I1550"/>
    </row>
    <row r="1551" spans="9:9" x14ac:dyDescent="0.2">
      <c r="I1551"/>
    </row>
    <row r="1552" spans="9:9" x14ac:dyDescent="0.2">
      <c r="I1552"/>
    </row>
    <row r="1553" spans="9:9" x14ac:dyDescent="0.2">
      <c r="I1553"/>
    </row>
    <row r="1554" spans="9:9" x14ac:dyDescent="0.2">
      <c r="I1554"/>
    </row>
    <row r="1555" spans="9:9" x14ac:dyDescent="0.2">
      <c r="I1555"/>
    </row>
    <row r="1556" spans="9:9" x14ac:dyDescent="0.2">
      <c r="I1556"/>
    </row>
    <row r="1557" spans="9:9" x14ac:dyDescent="0.2">
      <c r="I1557"/>
    </row>
    <row r="1558" spans="9:9" x14ac:dyDescent="0.2">
      <c r="I1558"/>
    </row>
    <row r="1559" spans="9:9" x14ac:dyDescent="0.2">
      <c r="I1559"/>
    </row>
    <row r="1560" spans="9:9" x14ac:dyDescent="0.2">
      <c r="I1560"/>
    </row>
    <row r="1561" spans="9:9" x14ac:dyDescent="0.2">
      <c r="I1561"/>
    </row>
    <row r="1562" spans="9:9" x14ac:dyDescent="0.2">
      <c r="I1562"/>
    </row>
    <row r="1563" spans="9:9" x14ac:dyDescent="0.2">
      <c r="I1563"/>
    </row>
    <row r="1564" spans="9:9" x14ac:dyDescent="0.2">
      <c r="I1564"/>
    </row>
    <row r="1565" spans="9:9" x14ac:dyDescent="0.2">
      <c r="I1565"/>
    </row>
    <row r="1566" spans="9:9" x14ac:dyDescent="0.2">
      <c r="I1566"/>
    </row>
    <row r="1567" spans="9:9" x14ac:dyDescent="0.2">
      <c r="I1567"/>
    </row>
    <row r="1568" spans="9:9" x14ac:dyDescent="0.2">
      <c r="I1568"/>
    </row>
    <row r="1569" spans="9:9" x14ac:dyDescent="0.2">
      <c r="I1569"/>
    </row>
    <row r="1570" spans="9:9" x14ac:dyDescent="0.2">
      <c r="I1570"/>
    </row>
    <row r="1571" spans="9:9" x14ac:dyDescent="0.2">
      <c r="I1571"/>
    </row>
    <row r="1572" spans="9:9" x14ac:dyDescent="0.2">
      <c r="I1572"/>
    </row>
    <row r="1573" spans="9:9" x14ac:dyDescent="0.2">
      <c r="I1573"/>
    </row>
    <row r="1574" spans="9:9" x14ac:dyDescent="0.2">
      <c r="I1574"/>
    </row>
    <row r="1575" spans="9:9" x14ac:dyDescent="0.2">
      <c r="I1575"/>
    </row>
    <row r="1576" spans="9:9" x14ac:dyDescent="0.2">
      <c r="I1576"/>
    </row>
    <row r="1577" spans="9:9" x14ac:dyDescent="0.2">
      <c r="I1577"/>
    </row>
    <row r="1578" spans="9:9" x14ac:dyDescent="0.2">
      <c r="I1578"/>
    </row>
    <row r="1579" spans="9:9" x14ac:dyDescent="0.2">
      <c r="I1579"/>
    </row>
    <row r="1580" spans="9:9" x14ac:dyDescent="0.2">
      <c r="I1580"/>
    </row>
    <row r="1581" spans="9:9" x14ac:dyDescent="0.2">
      <c r="I1581"/>
    </row>
    <row r="1582" spans="9:9" x14ac:dyDescent="0.2">
      <c r="I1582"/>
    </row>
    <row r="1583" spans="9:9" x14ac:dyDescent="0.2">
      <c r="I1583"/>
    </row>
    <row r="1584" spans="9:9" x14ac:dyDescent="0.2">
      <c r="I1584"/>
    </row>
    <row r="1585" spans="9:9" x14ac:dyDescent="0.2">
      <c r="I1585"/>
    </row>
    <row r="1586" spans="9:9" x14ac:dyDescent="0.2">
      <c r="I1586"/>
    </row>
    <row r="1587" spans="9:9" x14ac:dyDescent="0.2">
      <c r="I1587"/>
    </row>
    <row r="1588" spans="9:9" x14ac:dyDescent="0.2">
      <c r="I1588"/>
    </row>
    <row r="1589" spans="9:9" x14ac:dyDescent="0.2">
      <c r="I1589"/>
    </row>
    <row r="1590" spans="9:9" x14ac:dyDescent="0.2">
      <c r="I1590"/>
    </row>
    <row r="1591" spans="9:9" x14ac:dyDescent="0.2">
      <c r="I1591"/>
    </row>
    <row r="1592" spans="9:9" x14ac:dyDescent="0.2">
      <c r="I1592"/>
    </row>
    <row r="1593" spans="9:9" x14ac:dyDescent="0.2">
      <c r="I1593"/>
    </row>
    <row r="1594" spans="9:9" x14ac:dyDescent="0.2">
      <c r="I1594"/>
    </row>
    <row r="1595" spans="9:9" x14ac:dyDescent="0.2">
      <c r="I1595"/>
    </row>
    <row r="1596" spans="9:9" x14ac:dyDescent="0.2">
      <c r="I1596"/>
    </row>
    <row r="1597" spans="9:9" x14ac:dyDescent="0.2">
      <c r="I1597"/>
    </row>
    <row r="1598" spans="9:9" x14ac:dyDescent="0.2">
      <c r="I1598"/>
    </row>
    <row r="1599" spans="9:9" x14ac:dyDescent="0.2">
      <c r="I1599"/>
    </row>
    <row r="1600" spans="9:9" x14ac:dyDescent="0.2">
      <c r="I1600"/>
    </row>
    <row r="1601" spans="9:9" x14ac:dyDescent="0.2">
      <c r="I1601"/>
    </row>
    <row r="1602" spans="9:9" x14ac:dyDescent="0.2">
      <c r="I1602"/>
    </row>
    <row r="1603" spans="9:9" x14ac:dyDescent="0.2">
      <c r="I1603"/>
    </row>
    <row r="1604" spans="9:9" x14ac:dyDescent="0.2">
      <c r="I1604"/>
    </row>
    <row r="1605" spans="9:9" x14ac:dyDescent="0.2">
      <c r="I1605"/>
    </row>
    <row r="1606" spans="9:9" x14ac:dyDescent="0.2">
      <c r="I1606"/>
    </row>
    <row r="1607" spans="9:9" x14ac:dyDescent="0.2">
      <c r="I1607"/>
    </row>
    <row r="1608" spans="9:9" x14ac:dyDescent="0.2">
      <c r="I1608"/>
    </row>
    <row r="1609" spans="9:9" x14ac:dyDescent="0.2">
      <c r="I1609"/>
    </row>
    <row r="1610" spans="9:9" x14ac:dyDescent="0.2">
      <c r="I1610"/>
    </row>
    <row r="1611" spans="9:9" x14ac:dyDescent="0.2">
      <c r="I1611"/>
    </row>
    <row r="1612" spans="9:9" x14ac:dyDescent="0.2">
      <c r="I1612"/>
    </row>
    <row r="1613" spans="9:9" x14ac:dyDescent="0.2">
      <c r="I1613"/>
    </row>
    <row r="1614" spans="9:9" x14ac:dyDescent="0.2">
      <c r="I1614"/>
    </row>
    <row r="1615" spans="9:9" x14ac:dyDescent="0.2">
      <c r="I1615"/>
    </row>
    <row r="1616" spans="9:9" x14ac:dyDescent="0.2">
      <c r="I1616"/>
    </row>
    <row r="1617" spans="9:9" x14ac:dyDescent="0.2">
      <c r="I1617"/>
    </row>
    <row r="1618" spans="9:9" x14ac:dyDescent="0.2">
      <c r="I1618"/>
    </row>
    <row r="1619" spans="9:9" x14ac:dyDescent="0.2">
      <c r="I1619"/>
    </row>
    <row r="1620" spans="9:9" x14ac:dyDescent="0.2">
      <c r="I1620"/>
    </row>
    <row r="1621" spans="9:9" x14ac:dyDescent="0.2">
      <c r="I1621"/>
    </row>
    <row r="1622" spans="9:9" x14ac:dyDescent="0.2">
      <c r="I1622"/>
    </row>
    <row r="1623" spans="9:9" x14ac:dyDescent="0.2">
      <c r="I1623"/>
    </row>
    <row r="1624" spans="9:9" x14ac:dyDescent="0.2">
      <c r="I1624"/>
    </row>
    <row r="1625" spans="9:9" x14ac:dyDescent="0.2">
      <c r="I1625"/>
    </row>
    <row r="1626" spans="9:9" x14ac:dyDescent="0.2">
      <c r="I1626"/>
    </row>
    <row r="1627" spans="9:9" x14ac:dyDescent="0.2">
      <c r="I1627"/>
    </row>
    <row r="1628" spans="9:9" x14ac:dyDescent="0.2">
      <c r="I1628"/>
    </row>
    <row r="1629" spans="9:9" x14ac:dyDescent="0.2">
      <c r="I1629"/>
    </row>
    <row r="1630" spans="9:9" x14ac:dyDescent="0.2">
      <c r="I1630"/>
    </row>
    <row r="1631" spans="9:9" x14ac:dyDescent="0.2">
      <c r="I1631"/>
    </row>
    <row r="1632" spans="9:9" x14ac:dyDescent="0.2">
      <c r="I1632"/>
    </row>
    <row r="1633" spans="9:9" x14ac:dyDescent="0.2">
      <c r="I1633"/>
    </row>
    <row r="1634" spans="9:9" x14ac:dyDescent="0.2">
      <c r="I1634"/>
    </row>
    <row r="1635" spans="9:9" x14ac:dyDescent="0.2">
      <c r="I1635"/>
    </row>
    <row r="1636" spans="9:9" x14ac:dyDescent="0.2">
      <c r="I1636"/>
    </row>
    <row r="1637" spans="9:9" x14ac:dyDescent="0.2">
      <c r="I1637"/>
    </row>
    <row r="1638" spans="9:9" x14ac:dyDescent="0.2">
      <c r="I1638"/>
    </row>
    <row r="1639" spans="9:9" x14ac:dyDescent="0.2">
      <c r="I1639"/>
    </row>
    <row r="1640" spans="9:9" x14ac:dyDescent="0.2">
      <c r="I1640"/>
    </row>
    <row r="1641" spans="9:9" x14ac:dyDescent="0.2">
      <c r="I1641"/>
    </row>
    <row r="1642" spans="9:9" x14ac:dyDescent="0.2">
      <c r="I1642"/>
    </row>
    <row r="1643" spans="9:9" x14ac:dyDescent="0.2">
      <c r="I1643"/>
    </row>
    <row r="1644" spans="9:9" x14ac:dyDescent="0.2">
      <c r="I1644"/>
    </row>
    <row r="1645" spans="9:9" x14ac:dyDescent="0.2">
      <c r="I1645"/>
    </row>
    <row r="1646" spans="9:9" x14ac:dyDescent="0.2">
      <c r="I1646"/>
    </row>
    <row r="1647" spans="9:9" x14ac:dyDescent="0.2">
      <c r="I1647"/>
    </row>
    <row r="1648" spans="9:9" x14ac:dyDescent="0.2">
      <c r="I1648"/>
    </row>
    <row r="1649" spans="9:9" x14ac:dyDescent="0.2">
      <c r="I1649"/>
    </row>
    <row r="1650" spans="9:9" x14ac:dyDescent="0.2">
      <c r="I1650"/>
    </row>
    <row r="1651" spans="9:9" x14ac:dyDescent="0.2">
      <c r="I1651"/>
    </row>
    <row r="1652" spans="9:9" x14ac:dyDescent="0.2">
      <c r="I1652"/>
    </row>
    <row r="1653" spans="9:9" x14ac:dyDescent="0.2">
      <c r="I1653"/>
    </row>
    <row r="1654" spans="9:9" x14ac:dyDescent="0.2">
      <c r="I1654"/>
    </row>
    <row r="1655" spans="9:9" x14ac:dyDescent="0.2">
      <c r="I1655"/>
    </row>
    <row r="1656" spans="9:9" x14ac:dyDescent="0.2">
      <c r="I1656"/>
    </row>
    <row r="1657" spans="9:9" x14ac:dyDescent="0.2">
      <c r="I1657"/>
    </row>
    <row r="1658" spans="9:9" x14ac:dyDescent="0.2">
      <c r="I1658"/>
    </row>
    <row r="1659" spans="9:9" x14ac:dyDescent="0.2">
      <c r="I1659"/>
    </row>
    <row r="1660" spans="9:9" x14ac:dyDescent="0.2">
      <c r="I1660"/>
    </row>
    <row r="1661" spans="9:9" x14ac:dyDescent="0.2">
      <c r="I1661"/>
    </row>
    <row r="1662" spans="9:9" x14ac:dyDescent="0.2">
      <c r="I1662"/>
    </row>
    <row r="1663" spans="9:9" x14ac:dyDescent="0.2">
      <c r="I1663"/>
    </row>
    <row r="1664" spans="9:9" x14ac:dyDescent="0.2">
      <c r="I1664"/>
    </row>
    <row r="1665" spans="9:9" x14ac:dyDescent="0.2">
      <c r="I1665"/>
    </row>
    <row r="1666" spans="9:9" x14ac:dyDescent="0.2">
      <c r="I1666"/>
    </row>
    <row r="1667" spans="9:9" x14ac:dyDescent="0.2">
      <c r="I1667"/>
    </row>
    <row r="1668" spans="9:9" x14ac:dyDescent="0.2">
      <c r="I1668"/>
    </row>
    <row r="1669" spans="9:9" x14ac:dyDescent="0.2">
      <c r="I1669"/>
    </row>
    <row r="1670" spans="9:9" x14ac:dyDescent="0.2">
      <c r="I1670"/>
    </row>
    <row r="1671" spans="9:9" x14ac:dyDescent="0.2">
      <c r="I1671"/>
    </row>
    <row r="1672" spans="9:9" x14ac:dyDescent="0.2">
      <c r="I1672"/>
    </row>
    <row r="1673" spans="9:9" x14ac:dyDescent="0.2">
      <c r="I1673"/>
    </row>
    <row r="1674" spans="9:9" x14ac:dyDescent="0.2">
      <c r="I1674"/>
    </row>
    <row r="1675" spans="9:9" x14ac:dyDescent="0.2">
      <c r="I1675"/>
    </row>
    <row r="1676" spans="9:9" x14ac:dyDescent="0.2">
      <c r="I1676"/>
    </row>
    <row r="1677" spans="9:9" x14ac:dyDescent="0.2">
      <c r="I1677"/>
    </row>
    <row r="1678" spans="9:9" x14ac:dyDescent="0.2">
      <c r="I1678"/>
    </row>
    <row r="1679" spans="9:9" x14ac:dyDescent="0.2">
      <c r="I1679"/>
    </row>
    <row r="1680" spans="9:9" x14ac:dyDescent="0.2">
      <c r="I1680"/>
    </row>
    <row r="1681" spans="9:9" x14ac:dyDescent="0.2">
      <c r="I1681"/>
    </row>
    <row r="1682" spans="9:9" x14ac:dyDescent="0.2">
      <c r="I1682"/>
    </row>
    <row r="1683" spans="9:9" x14ac:dyDescent="0.2">
      <c r="I1683"/>
    </row>
    <row r="1684" spans="9:9" x14ac:dyDescent="0.2">
      <c r="I1684"/>
    </row>
    <row r="1685" spans="9:9" x14ac:dyDescent="0.2">
      <c r="I1685"/>
    </row>
    <row r="1686" spans="9:9" x14ac:dyDescent="0.2">
      <c r="I1686"/>
    </row>
    <row r="1687" spans="9:9" x14ac:dyDescent="0.2">
      <c r="I1687"/>
    </row>
    <row r="1688" spans="9:9" x14ac:dyDescent="0.2">
      <c r="I1688"/>
    </row>
    <row r="1689" spans="9:9" x14ac:dyDescent="0.2">
      <c r="I1689"/>
    </row>
    <row r="1690" spans="9:9" x14ac:dyDescent="0.2">
      <c r="I1690"/>
    </row>
    <row r="1691" spans="9:9" x14ac:dyDescent="0.2">
      <c r="I1691"/>
    </row>
    <row r="1692" spans="9:9" x14ac:dyDescent="0.2">
      <c r="I1692"/>
    </row>
    <row r="1693" spans="9:9" x14ac:dyDescent="0.2">
      <c r="I1693"/>
    </row>
    <row r="1694" spans="9:9" x14ac:dyDescent="0.2">
      <c r="I1694"/>
    </row>
    <row r="1695" spans="9:9" x14ac:dyDescent="0.2">
      <c r="I1695"/>
    </row>
    <row r="1696" spans="9:9" x14ac:dyDescent="0.2">
      <c r="I1696"/>
    </row>
    <row r="1697" spans="9:9" x14ac:dyDescent="0.2">
      <c r="I1697"/>
    </row>
    <row r="1698" spans="9:9" x14ac:dyDescent="0.2">
      <c r="I1698"/>
    </row>
    <row r="1699" spans="9:9" x14ac:dyDescent="0.2">
      <c r="I1699"/>
    </row>
    <row r="1700" spans="9:9" x14ac:dyDescent="0.2">
      <c r="I1700"/>
    </row>
    <row r="1701" spans="9:9" x14ac:dyDescent="0.2">
      <c r="I1701"/>
    </row>
    <row r="1702" spans="9:9" x14ac:dyDescent="0.2">
      <c r="I1702"/>
    </row>
    <row r="1703" spans="9:9" x14ac:dyDescent="0.2">
      <c r="I1703"/>
    </row>
    <row r="1704" spans="9:9" x14ac:dyDescent="0.2">
      <c r="I1704"/>
    </row>
    <row r="1705" spans="9:9" x14ac:dyDescent="0.2">
      <c r="I1705"/>
    </row>
    <row r="1706" spans="9:9" x14ac:dyDescent="0.2">
      <c r="I1706"/>
    </row>
    <row r="1707" spans="9:9" x14ac:dyDescent="0.2">
      <c r="I1707"/>
    </row>
    <row r="1708" spans="9:9" x14ac:dyDescent="0.2">
      <c r="I1708"/>
    </row>
    <row r="1709" spans="9:9" x14ac:dyDescent="0.2">
      <c r="I1709"/>
    </row>
    <row r="1710" spans="9:9" x14ac:dyDescent="0.2">
      <c r="I1710"/>
    </row>
    <row r="1711" spans="9:9" x14ac:dyDescent="0.2">
      <c r="I1711"/>
    </row>
    <row r="1712" spans="9:9" x14ac:dyDescent="0.2">
      <c r="I1712"/>
    </row>
    <row r="1713" spans="9:9" x14ac:dyDescent="0.2">
      <c r="I1713"/>
    </row>
    <row r="1714" spans="9:9" x14ac:dyDescent="0.2">
      <c r="I1714"/>
    </row>
    <row r="1715" spans="9:9" x14ac:dyDescent="0.2">
      <c r="I1715"/>
    </row>
    <row r="1716" spans="9:9" x14ac:dyDescent="0.2">
      <c r="I1716"/>
    </row>
    <row r="1717" spans="9:9" x14ac:dyDescent="0.2">
      <c r="I1717"/>
    </row>
    <row r="1718" spans="9:9" x14ac:dyDescent="0.2">
      <c r="I1718"/>
    </row>
    <row r="1719" spans="9:9" x14ac:dyDescent="0.2">
      <c r="I1719"/>
    </row>
    <row r="1720" spans="9:9" x14ac:dyDescent="0.2">
      <c r="I1720"/>
    </row>
    <row r="1721" spans="9:9" x14ac:dyDescent="0.2">
      <c r="I1721"/>
    </row>
    <row r="1722" spans="9:9" x14ac:dyDescent="0.2">
      <c r="I1722"/>
    </row>
    <row r="1723" spans="9:9" x14ac:dyDescent="0.2">
      <c r="I1723"/>
    </row>
    <row r="1724" spans="9:9" x14ac:dyDescent="0.2">
      <c r="I1724"/>
    </row>
    <row r="1725" spans="9:9" x14ac:dyDescent="0.2">
      <c r="I1725"/>
    </row>
    <row r="1726" spans="9:9" x14ac:dyDescent="0.2">
      <c r="I1726"/>
    </row>
    <row r="1727" spans="9:9" x14ac:dyDescent="0.2">
      <c r="I1727"/>
    </row>
    <row r="1728" spans="9:9" x14ac:dyDescent="0.2">
      <c r="I1728"/>
    </row>
    <row r="1729" spans="9:9" x14ac:dyDescent="0.2">
      <c r="I1729"/>
    </row>
    <row r="1730" spans="9:9" x14ac:dyDescent="0.2">
      <c r="I1730"/>
    </row>
    <row r="1731" spans="9:9" x14ac:dyDescent="0.2">
      <c r="I1731"/>
    </row>
    <row r="1732" spans="9:9" x14ac:dyDescent="0.2">
      <c r="I1732"/>
    </row>
    <row r="1733" spans="9:9" x14ac:dyDescent="0.2">
      <c r="I1733"/>
    </row>
    <row r="1734" spans="9:9" x14ac:dyDescent="0.2">
      <c r="I1734"/>
    </row>
    <row r="1735" spans="9:9" x14ac:dyDescent="0.2">
      <c r="I1735"/>
    </row>
    <row r="1736" spans="9:9" x14ac:dyDescent="0.2">
      <c r="I1736"/>
    </row>
    <row r="1737" spans="9:9" x14ac:dyDescent="0.2">
      <c r="I1737"/>
    </row>
    <row r="1738" spans="9:9" x14ac:dyDescent="0.2">
      <c r="I1738"/>
    </row>
    <row r="1739" spans="9:9" x14ac:dyDescent="0.2">
      <c r="I1739"/>
    </row>
    <row r="1740" spans="9:9" x14ac:dyDescent="0.2">
      <c r="I1740"/>
    </row>
    <row r="1741" spans="9:9" x14ac:dyDescent="0.2">
      <c r="I1741"/>
    </row>
    <row r="1742" spans="9:9" x14ac:dyDescent="0.2">
      <c r="I1742"/>
    </row>
    <row r="1743" spans="9:9" x14ac:dyDescent="0.2">
      <c r="I1743"/>
    </row>
    <row r="1744" spans="9:9" x14ac:dyDescent="0.2">
      <c r="I1744"/>
    </row>
    <row r="1745" spans="9:9" x14ac:dyDescent="0.2">
      <c r="I1745"/>
    </row>
    <row r="1746" spans="9:9" x14ac:dyDescent="0.2">
      <c r="I1746"/>
    </row>
    <row r="1747" spans="9:9" x14ac:dyDescent="0.2">
      <c r="I1747"/>
    </row>
    <row r="1748" spans="9:9" x14ac:dyDescent="0.2">
      <c r="I1748"/>
    </row>
    <row r="1749" spans="9:9" x14ac:dyDescent="0.2">
      <c r="I1749"/>
    </row>
    <row r="1750" spans="9:9" x14ac:dyDescent="0.2">
      <c r="I1750"/>
    </row>
    <row r="1751" spans="9:9" x14ac:dyDescent="0.2">
      <c r="I1751"/>
    </row>
    <row r="1752" spans="9:9" x14ac:dyDescent="0.2">
      <c r="I1752"/>
    </row>
    <row r="1753" spans="9:9" x14ac:dyDescent="0.2">
      <c r="I1753"/>
    </row>
    <row r="1754" spans="9:9" x14ac:dyDescent="0.2">
      <c r="I1754"/>
    </row>
    <row r="1755" spans="9:9" x14ac:dyDescent="0.2">
      <c r="I1755"/>
    </row>
    <row r="1756" spans="9:9" x14ac:dyDescent="0.2">
      <c r="I1756"/>
    </row>
    <row r="1757" spans="9:9" x14ac:dyDescent="0.2">
      <c r="I1757"/>
    </row>
    <row r="1758" spans="9:9" x14ac:dyDescent="0.2">
      <c r="I1758"/>
    </row>
    <row r="1759" spans="9:9" x14ac:dyDescent="0.2">
      <c r="I1759"/>
    </row>
    <row r="1760" spans="9:9" x14ac:dyDescent="0.2">
      <c r="I1760"/>
    </row>
    <row r="1761" spans="9:9" x14ac:dyDescent="0.2">
      <c r="I1761"/>
    </row>
    <row r="1762" spans="9:9" x14ac:dyDescent="0.2">
      <c r="I1762"/>
    </row>
    <row r="1763" spans="9:9" x14ac:dyDescent="0.2">
      <c r="I1763"/>
    </row>
    <row r="1764" spans="9:9" x14ac:dyDescent="0.2">
      <c r="I1764"/>
    </row>
    <row r="1765" spans="9:9" x14ac:dyDescent="0.2">
      <c r="I1765"/>
    </row>
    <row r="1766" spans="9:9" x14ac:dyDescent="0.2">
      <c r="I1766"/>
    </row>
    <row r="1767" spans="9:9" x14ac:dyDescent="0.2">
      <c r="I1767"/>
    </row>
    <row r="1768" spans="9:9" x14ac:dyDescent="0.2">
      <c r="I1768"/>
    </row>
    <row r="1769" spans="9:9" x14ac:dyDescent="0.2">
      <c r="I1769"/>
    </row>
    <row r="1770" spans="9:9" x14ac:dyDescent="0.2">
      <c r="I1770"/>
    </row>
    <row r="1771" spans="9:9" x14ac:dyDescent="0.2">
      <c r="I1771"/>
    </row>
    <row r="1772" spans="9:9" x14ac:dyDescent="0.2">
      <c r="I1772"/>
    </row>
    <row r="1773" spans="9:9" x14ac:dyDescent="0.2">
      <c r="I1773"/>
    </row>
    <row r="1774" spans="9:9" x14ac:dyDescent="0.2">
      <c r="I1774"/>
    </row>
    <row r="1775" spans="9:9" x14ac:dyDescent="0.2">
      <c r="I1775"/>
    </row>
    <row r="1776" spans="9:9" x14ac:dyDescent="0.2">
      <c r="I1776"/>
    </row>
    <row r="1777" spans="9:9" x14ac:dyDescent="0.2">
      <c r="I1777"/>
    </row>
    <row r="1778" spans="9:9" x14ac:dyDescent="0.2">
      <c r="I1778"/>
    </row>
    <row r="1779" spans="9:9" x14ac:dyDescent="0.2">
      <c r="I1779"/>
    </row>
    <row r="1780" spans="9:9" x14ac:dyDescent="0.2">
      <c r="I1780"/>
    </row>
    <row r="1781" spans="9:9" x14ac:dyDescent="0.2">
      <c r="I1781"/>
    </row>
    <row r="1782" spans="9:9" x14ac:dyDescent="0.2">
      <c r="I1782"/>
    </row>
    <row r="1783" spans="9:9" x14ac:dyDescent="0.2">
      <c r="I1783"/>
    </row>
    <row r="1784" spans="9:9" x14ac:dyDescent="0.2">
      <c r="I1784"/>
    </row>
    <row r="1785" spans="9:9" x14ac:dyDescent="0.2">
      <c r="I1785"/>
    </row>
    <row r="1786" spans="9:9" x14ac:dyDescent="0.2">
      <c r="I1786"/>
    </row>
    <row r="1787" spans="9:9" x14ac:dyDescent="0.2">
      <c r="I1787"/>
    </row>
    <row r="1788" spans="9:9" x14ac:dyDescent="0.2">
      <c r="I1788"/>
    </row>
    <row r="1789" spans="9:9" x14ac:dyDescent="0.2">
      <c r="I1789"/>
    </row>
    <row r="1790" spans="9:9" x14ac:dyDescent="0.2">
      <c r="I1790"/>
    </row>
    <row r="1791" spans="9:9" x14ac:dyDescent="0.2">
      <c r="I1791"/>
    </row>
    <row r="1792" spans="9:9" x14ac:dyDescent="0.2">
      <c r="I1792"/>
    </row>
    <row r="1793" spans="9:9" x14ac:dyDescent="0.2">
      <c r="I1793"/>
    </row>
    <row r="1794" spans="9:9" x14ac:dyDescent="0.2">
      <c r="I1794"/>
    </row>
    <row r="1795" spans="9:9" x14ac:dyDescent="0.2">
      <c r="I1795"/>
    </row>
    <row r="1796" spans="9:9" x14ac:dyDescent="0.2">
      <c r="I1796"/>
    </row>
    <row r="1797" spans="9:9" x14ac:dyDescent="0.2">
      <c r="I1797"/>
    </row>
    <row r="1798" spans="9:9" x14ac:dyDescent="0.2">
      <c r="I1798"/>
    </row>
    <row r="1799" spans="9:9" x14ac:dyDescent="0.2">
      <c r="I1799"/>
    </row>
    <row r="1800" spans="9:9" x14ac:dyDescent="0.2">
      <c r="I1800"/>
    </row>
    <row r="1801" spans="9:9" x14ac:dyDescent="0.2">
      <c r="I1801"/>
    </row>
    <row r="1802" spans="9:9" x14ac:dyDescent="0.2">
      <c r="I1802"/>
    </row>
    <row r="1803" spans="9:9" x14ac:dyDescent="0.2">
      <c r="I1803"/>
    </row>
    <row r="1804" spans="9:9" x14ac:dyDescent="0.2">
      <c r="I1804"/>
    </row>
    <row r="1805" spans="9:9" x14ac:dyDescent="0.2">
      <c r="I1805"/>
    </row>
    <row r="1806" spans="9:9" x14ac:dyDescent="0.2">
      <c r="I1806"/>
    </row>
    <row r="1807" spans="9:9" x14ac:dyDescent="0.2">
      <c r="I1807"/>
    </row>
    <row r="1808" spans="9:9" x14ac:dyDescent="0.2">
      <c r="I1808"/>
    </row>
    <row r="1809" spans="9:9" x14ac:dyDescent="0.2">
      <c r="I1809"/>
    </row>
    <row r="1810" spans="9:9" x14ac:dyDescent="0.2">
      <c r="I1810"/>
    </row>
    <row r="1811" spans="9:9" x14ac:dyDescent="0.2">
      <c r="I1811"/>
    </row>
    <row r="1812" spans="9:9" x14ac:dyDescent="0.2">
      <c r="I1812"/>
    </row>
    <row r="1813" spans="9:9" x14ac:dyDescent="0.2">
      <c r="I1813"/>
    </row>
    <row r="1814" spans="9:9" x14ac:dyDescent="0.2">
      <c r="I1814"/>
    </row>
    <row r="1815" spans="9:9" x14ac:dyDescent="0.2">
      <c r="I1815"/>
    </row>
    <row r="1816" spans="9:9" x14ac:dyDescent="0.2">
      <c r="I1816"/>
    </row>
    <row r="1817" spans="9:9" x14ac:dyDescent="0.2">
      <c r="I1817"/>
    </row>
    <row r="1818" spans="9:9" x14ac:dyDescent="0.2">
      <c r="I1818"/>
    </row>
    <row r="1819" spans="9:9" x14ac:dyDescent="0.2">
      <c r="I1819"/>
    </row>
    <row r="1820" spans="9:9" x14ac:dyDescent="0.2">
      <c r="I1820"/>
    </row>
    <row r="1821" spans="9:9" x14ac:dyDescent="0.2">
      <c r="I1821"/>
    </row>
    <row r="1822" spans="9:9" x14ac:dyDescent="0.2">
      <c r="I1822"/>
    </row>
    <row r="1823" spans="9:9" x14ac:dyDescent="0.2">
      <c r="I1823"/>
    </row>
    <row r="1824" spans="9:9" x14ac:dyDescent="0.2">
      <c r="I1824"/>
    </row>
    <row r="1825" spans="9:9" x14ac:dyDescent="0.2">
      <c r="I1825"/>
    </row>
    <row r="1826" spans="9:9" x14ac:dyDescent="0.2">
      <c r="I1826"/>
    </row>
    <row r="1827" spans="9:9" x14ac:dyDescent="0.2">
      <c r="I1827"/>
    </row>
    <row r="1828" spans="9:9" x14ac:dyDescent="0.2">
      <c r="I1828"/>
    </row>
    <row r="1829" spans="9:9" x14ac:dyDescent="0.2">
      <c r="I1829"/>
    </row>
    <row r="1830" spans="9:9" x14ac:dyDescent="0.2">
      <c r="I1830"/>
    </row>
    <row r="1831" spans="9:9" x14ac:dyDescent="0.2">
      <c r="I1831"/>
    </row>
    <row r="1832" spans="9:9" x14ac:dyDescent="0.2">
      <c r="I1832"/>
    </row>
    <row r="1833" spans="9:9" x14ac:dyDescent="0.2">
      <c r="I1833"/>
    </row>
    <row r="1834" spans="9:9" x14ac:dyDescent="0.2">
      <c r="I1834"/>
    </row>
    <row r="1835" spans="9:9" x14ac:dyDescent="0.2">
      <c r="I1835"/>
    </row>
    <row r="1836" spans="9:9" x14ac:dyDescent="0.2">
      <c r="I1836"/>
    </row>
    <row r="1837" spans="9:9" x14ac:dyDescent="0.2">
      <c r="I1837"/>
    </row>
    <row r="1838" spans="9:9" x14ac:dyDescent="0.2">
      <c r="I1838"/>
    </row>
    <row r="1839" spans="9:9" x14ac:dyDescent="0.2">
      <c r="I1839"/>
    </row>
    <row r="1840" spans="9:9" x14ac:dyDescent="0.2">
      <c r="I1840"/>
    </row>
    <row r="1841" spans="9:9" x14ac:dyDescent="0.2">
      <c r="I1841"/>
    </row>
    <row r="1842" spans="9:9" x14ac:dyDescent="0.2">
      <c r="I1842"/>
    </row>
    <row r="1843" spans="9:9" x14ac:dyDescent="0.2">
      <c r="I1843"/>
    </row>
    <row r="1844" spans="9:9" x14ac:dyDescent="0.2">
      <c r="I1844"/>
    </row>
    <row r="1845" spans="9:9" x14ac:dyDescent="0.2">
      <c r="I1845"/>
    </row>
    <row r="1846" spans="9:9" x14ac:dyDescent="0.2">
      <c r="I1846"/>
    </row>
    <row r="1847" spans="9:9" x14ac:dyDescent="0.2">
      <c r="I1847"/>
    </row>
    <row r="1848" spans="9:9" x14ac:dyDescent="0.2">
      <c r="I1848"/>
    </row>
    <row r="1849" spans="9:9" x14ac:dyDescent="0.2">
      <c r="I1849"/>
    </row>
    <row r="1850" spans="9:9" x14ac:dyDescent="0.2">
      <c r="I1850"/>
    </row>
    <row r="1851" spans="9:9" x14ac:dyDescent="0.2">
      <c r="I1851"/>
    </row>
    <row r="1852" spans="9:9" x14ac:dyDescent="0.2">
      <c r="I1852"/>
    </row>
    <row r="1853" spans="9:9" x14ac:dyDescent="0.2">
      <c r="I1853"/>
    </row>
    <row r="1854" spans="9:9" x14ac:dyDescent="0.2">
      <c r="I1854"/>
    </row>
    <row r="1855" spans="9:9" x14ac:dyDescent="0.2">
      <c r="I1855"/>
    </row>
    <row r="1856" spans="9:9" x14ac:dyDescent="0.2">
      <c r="I1856"/>
    </row>
    <row r="1857" spans="9:9" x14ac:dyDescent="0.2">
      <c r="I1857"/>
    </row>
    <row r="1858" spans="9:9" x14ac:dyDescent="0.2">
      <c r="I1858"/>
    </row>
    <row r="1859" spans="9:9" x14ac:dyDescent="0.2">
      <c r="I1859"/>
    </row>
    <row r="1860" spans="9:9" x14ac:dyDescent="0.2">
      <c r="I1860"/>
    </row>
    <row r="1861" spans="9:9" x14ac:dyDescent="0.2">
      <c r="I1861"/>
    </row>
    <row r="1862" spans="9:9" x14ac:dyDescent="0.2">
      <c r="I1862"/>
    </row>
    <row r="1863" spans="9:9" x14ac:dyDescent="0.2">
      <c r="I1863"/>
    </row>
    <row r="1864" spans="9:9" x14ac:dyDescent="0.2">
      <c r="I1864"/>
    </row>
    <row r="1865" spans="9:9" x14ac:dyDescent="0.2">
      <c r="I1865"/>
    </row>
    <row r="1866" spans="9:9" x14ac:dyDescent="0.2">
      <c r="I1866"/>
    </row>
    <row r="1867" spans="9:9" x14ac:dyDescent="0.2">
      <c r="I1867"/>
    </row>
    <row r="1868" spans="9:9" x14ac:dyDescent="0.2">
      <c r="I1868"/>
    </row>
    <row r="1869" spans="9:9" x14ac:dyDescent="0.2">
      <c r="I1869"/>
    </row>
    <row r="1870" spans="9:9" x14ac:dyDescent="0.2">
      <c r="I1870"/>
    </row>
    <row r="1871" spans="9:9" x14ac:dyDescent="0.2">
      <c r="I1871"/>
    </row>
    <row r="1872" spans="9:9" x14ac:dyDescent="0.2">
      <c r="I1872"/>
    </row>
    <row r="1873" spans="9:9" x14ac:dyDescent="0.2">
      <c r="I1873"/>
    </row>
    <row r="1874" spans="9:9" x14ac:dyDescent="0.2">
      <c r="I1874"/>
    </row>
    <row r="1875" spans="9:9" x14ac:dyDescent="0.2">
      <c r="I1875"/>
    </row>
    <row r="1876" spans="9:9" x14ac:dyDescent="0.2">
      <c r="I1876"/>
    </row>
    <row r="1877" spans="9:9" x14ac:dyDescent="0.2">
      <c r="I1877"/>
    </row>
    <row r="1878" spans="9:9" x14ac:dyDescent="0.2">
      <c r="I1878"/>
    </row>
    <row r="1879" spans="9:9" x14ac:dyDescent="0.2">
      <c r="I1879"/>
    </row>
    <row r="1880" spans="9:9" x14ac:dyDescent="0.2">
      <c r="I1880"/>
    </row>
    <row r="1881" spans="9:9" x14ac:dyDescent="0.2">
      <c r="I1881"/>
    </row>
    <row r="1882" spans="9:9" x14ac:dyDescent="0.2">
      <c r="I1882"/>
    </row>
    <row r="1883" spans="9:9" x14ac:dyDescent="0.2">
      <c r="I1883"/>
    </row>
    <row r="1884" spans="9:9" x14ac:dyDescent="0.2">
      <c r="I1884"/>
    </row>
    <row r="1885" spans="9:9" x14ac:dyDescent="0.2">
      <c r="I1885"/>
    </row>
    <row r="1886" spans="9:9" x14ac:dyDescent="0.2">
      <c r="I1886"/>
    </row>
    <row r="1887" spans="9:9" x14ac:dyDescent="0.2">
      <c r="I1887"/>
    </row>
    <row r="1888" spans="9:9" x14ac:dyDescent="0.2">
      <c r="I1888"/>
    </row>
    <row r="1889" spans="9:9" x14ac:dyDescent="0.2">
      <c r="I1889"/>
    </row>
    <row r="1890" spans="9:9" x14ac:dyDescent="0.2">
      <c r="I1890"/>
    </row>
    <row r="1891" spans="9:9" x14ac:dyDescent="0.2">
      <c r="I1891"/>
    </row>
    <row r="1892" spans="9:9" x14ac:dyDescent="0.2">
      <c r="I1892"/>
    </row>
    <row r="1893" spans="9:9" x14ac:dyDescent="0.2">
      <c r="I1893"/>
    </row>
    <row r="1894" spans="9:9" x14ac:dyDescent="0.2">
      <c r="I1894"/>
    </row>
    <row r="1895" spans="9:9" x14ac:dyDescent="0.2">
      <c r="I1895"/>
    </row>
    <row r="1896" spans="9:9" x14ac:dyDescent="0.2">
      <c r="I1896"/>
    </row>
    <row r="1897" spans="9:9" x14ac:dyDescent="0.2">
      <c r="I1897"/>
    </row>
    <row r="1898" spans="9:9" x14ac:dyDescent="0.2">
      <c r="I1898"/>
    </row>
    <row r="1899" spans="9:9" x14ac:dyDescent="0.2">
      <c r="I1899"/>
    </row>
    <row r="1900" spans="9:9" x14ac:dyDescent="0.2">
      <c r="I1900"/>
    </row>
    <row r="1901" spans="9:9" x14ac:dyDescent="0.2">
      <c r="I1901"/>
    </row>
    <row r="1902" spans="9:9" x14ac:dyDescent="0.2">
      <c r="I1902"/>
    </row>
    <row r="1903" spans="9:9" x14ac:dyDescent="0.2">
      <c r="I1903"/>
    </row>
    <row r="1904" spans="9:9" x14ac:dyDescent="0.2">
      <c r="I1904"/>
    </row>
    <row r="1905" spans="9:9" x14ac:dyDescent="0.2">
      <c r="I1905"/>
    </row>
    <row r="1906" spans="9:9" x14ac:dyDescent="0.2">
      <c r="I1906"/>
    </row>
    <row r="1907" spans="9:9" x14ac:dyDescent="0.2">
      <c r="I1907"/>
    </row>
    <row r="1908" spans="9:9" x14ac:dyDescent="0.2">
      <c r="I1908"/>
    </row>
    <row r="1909" spans="9:9" x14ac:dyDescent="0.2">
      <c r="I1909"/>
    </row>
    <row r="1910" spans="9:9" x14ac:dyDescent="0.2">
      <c r="I1910"/>
    </row>
    <row r="1911" spans="9:9" x14ac:dyDescent="0.2">
      <c r="I1911"/>
    </row>
    <row r="1912" spans="9:9" x14ac:dyDescent="0.2">
      <c r="I1912"/>
    </row>
    <row r="1913" spans="9:9" x14ac:dyDescent="0.2">
      <c r="I1913"/>
    </row>
    <row r="1914" spans="9:9" x14ac:dyDescent="0.2">
      <c r="I1914"/>
    </row>
    <row r="1915" spans="9:9" x14ac:dyDescent="0.2">
      <c r="I1915"/>
    </row>
    <row r="1916" spans="9:9" x14ac:dyDescent="0.2">
      <c r="I1916"/>
    </row>
    <row r="1917" spans="9:9" x14ac:dyDescent="0.2">
      <c r="I1917"/>
    </row>
    <row r="1918" spans="9:9" x14ac:dyDescent="0.2">
      <c r="I1918"/>
    </row>
    <row r="1919" spans="9:9" x14ac:dyDescent="0.2">
      <c r="I1919"/>
    </row>
    <row r="1920" spans="9:9" x14ac:dyDescent="0.2">
      <c r="I1920"/>
    </row>
    <row r="1921" spans="9:9" x14ac:dyDescent="0.2">
      <c r="I1921"/>
    </row>
    <row r="1922" spans="9:9" x14ac:dyDescent="0.2">
      <c r="I1922"/>
    </row>
    <row r="1923" spans="9:9" x14ac:dyDescent="0.2">
      <c r="I1923"/>
    </row>
    <row r="1924" spans="9:9" x14ac:dyDescent="0.2">
      <c r="I1924"/>
    </row>
    <row r="1925" spans="9:9" x14ac:dyDescent="0.2">
      <c r="I1925"/>
    </row>
    <row r="1926" spans="9:9" x14ac:dyDescent="0.2">
      <c r="I1926"/>
    </row>
    <row r="1927" spans="9:9" x14ac:dyDescent="0.2">
      <c r="I1927"/>
    </row>
    <row r="1928" spans="9:9" x14ac:dyDescent="0.2">
      <c r="I1928"/>
    </row>
    <row r="1929" spans="9:9" x14ac:dyDescent="0.2">
      <c r="I1929"/>
    </row>
    <row r="1930" spans="9:9" x14ac:dyDescent="0.2">
      <c r="I1930"/>
    </row>
    <row r="1931" spans="9:9" x14ac:dyDescent="0.2">
      <c r="I1931"/>
    </row>
    <row r="1932" spans="9:9" x14ac:dyDescent="0.2">
      <c r="I1932"/>
    </row>
    <row r="1933" spans="9:9" x14ac:dyDescent="0.2">
      <c r="I1933"/>
    </row>
    <row r="1934" spans="9:9" x14ac:dyDescent="0.2">
      <c r="I1934"/>
    </row>
    <row r="1935" spans="9:9" x14ac:dyDescent="0.2">
      <c r="I1935"/>
    </row>
    <row r="1936" spans="9:9" x14ac:dyDescent="0.2">
      <c r="I1936"/>
    </row>
    <row r="1937" spans="9:9" x14ac:dyDescent="0.2">
      <c r="I1937"/>
    </row>
    <row r="1938" spans="9:9" x14ac:dyDescent="0.2">
      <c r="I1938"/>
    </row>
    <row r="1939" spans="9:9" x14ac:dyDescent="0.2">
      <c r="I1939"/>
    </row>
    <row r="1940" spans="9:9" x14ac:dyDescent="0.2">
      <c r="I1940"/>
    </row>
    <row r="1941" spans="9:9" x14ac:dyDescent="0.2">
      <c r="I1941"/>
    </row>
    <row r="1942" spans="9:9" x14ac:dyDescent="0.2">
      <c r="I1942"/>
    </row>
    <row r="1943" spans="9:9" x14ac:dyDescent="0.2">
      <c r="I1943"/>
    </row>
    <row r="1944" spans="9:9" x14ac:dyDescent="0.2">
      <c r="I1944"/>
    </row>
    <row r="1945" spans="9:9" x14ac:dyDescent="0.2">
      <c r="I1945"/>
    </row>
    <row r="1946" spans="9:9" x14ac:dyDescent="0.2">
      <c r="I1946"/>
    </row>
    <row r="1947" spans="9:9" x14ac:dyDescent="0.2">
      <c r="I1947"/>
    </row>
    <row r="1948" spans="9:9" x14ac:dyDescent="0.2">
      <c r="I1948"/>
    </row>
    <row r="1949" spans="9:9" x14ac:dyDescent="0.2">
      <c r="I1949"/>
    </row>
    <row r="1950" spans="9:9" x14ac:dyDescent="0.2">
      <c r="I1950"/>
    </row>
    <row r="1951" spans="9:9" x14ac:dyDescent="0.2">
      <c r="I1951"/>
    </row>
    <row r="1952" spans="9:9" x14ac:dyDescent="0.2">
      <c r="I1952"/>
    </row>
    <row r="1953" spans="9:9" x14ac:dyDescent="0.2">
      <c r="I1953"/>
    </row>
    <row r="1954" spans="9:9" x14ac:dyDescent="0.2">
      <c r="I1954"/>
    </row>
    <row r="1955" spans="9:9" x14ac:dyDescent="0.2">
      <c r="I1955"/>
    </row>
    <row r="1956" spans="9:9" x14ac:dyDescent="0.2">
      <c r="I1956"/>
    </row>
    <row r="1957" spans="9:9" x14ac:dyDescent="0.2">
      <c r="I1957"/>
    </row>
    <row r="1958" spans="9:9" x14ac:dyDescent="0.2">
      <c r="I1958"/>
    </row>
    <row r="1959" spans="9:9" x14ac:dyDescent="0.2">
      <c r="I1959"/>
    </row>
    <row r="1960" spans="9:9" x14ac:dyDescent="0.2">
      <c r="I1960"/>
    </row>
    <row r="1961" spans="9:9" x14ac:dyDescent="0.2">
      <c r="I1961"/>
    </row>
    <row r="1962" spans="9:9" x14ac:dyDescent="0.2">
      <c r="I1962"/>
    </row>
    <row r="1963" spans="9:9" x14ac:dyDescent="0.2">
      <c r="I1963"/>
    </row>
    <row r="1964" spans="9:9" x14ac:dyDescent="0.2">
      <c r="I1964"/>
    </row>
    <row r="1965" spans="9:9" x14ac:dyDescent="0.2">
      <c r="I1965"/>
    </row>
    <row r="1966" spans="9:9" x14ac:dyDescent="0.2">
      <c r="I1966"/>
    </row>
    <row r="1967" spans="9:9" x14ac:dyDescent="0.2">
      <c r="I1967"/>
    </row>
    <row r="1968" spans="9:9" x14ac:dyDescent="0.2">
      <c r="I1968"/>
    </row>
    <row r="1969" spans="9:9" x14ac:dyDescent="0.2">
      <c r="I1969"/>
    </row>
    <row r="1970" spans="9:9" x14ac:dyDescent="0.2">
      <c r="I1970"/>
    </row>
    <row r="1971" spans="9:9" x14ac:dyDescent="0.2">
      <c r="I1971"/>
    </row>
    <row r="1972" spans="9:9" x14ac:dyDescent="0.2">
      <c r="I1972"/>
    </row>
    <row r="1973" spans="9:9" x14ac:dyDescent="0.2">
      <c r="I1973"/>
    </row>
    <row r="1974" spans="9:9" x14ac:dyDescent="0.2">
      <c r="I1974"/>
    </row>
    <row r="1975" spans="9:9" x14ac:dyDescent="0.2">
      <c r="I1975"/>
    </row>
    <row r="1976" spans="9:9" x14ac:dyDescent="0.2">
      <c r="I1976"/>
    </row>
    <row r="1977" spans="9:9" x14ac:dyDescent="0.2">
      <c r="I1977"/>
    </row>
    <row r="1978" spans="9:9" x14ac:dyDescent="0.2">
      <c r="I1978"/>
    </row>
    <row r="1979" spans="9:9" x14ac:dyDescent="0.2">
      <c r="I1979"/>
    </row>
    <row r="1980" spans="9:9" x14ac:dyDescent="0.2">
      <c r="I1980"/>
    </row>
    <row r="1981" spans="9:9" x14ac:dyDescent="0.2">
      <c r="I1981"/>
    </row>
    <row r="1982" spans="9:9" x14ac:dyDescent="0.2">
      <c r="I1982"/>
    </row>
    <row r="1983" spans="9:9" x14ac:dyDescent="0.2">
      <c r="I1983"/>
    </row>
    <row r="1984" spans="9:9" x14ac:dyDescent="0.2">
      <c r="I1984"/>
    </row>
    <row r="1985" spans="9:9" x14ac:dyDescent="0.2">
      <c r="I1985"/>
    </row>
    <row r="1986" spans="9:9" x14ac:dyDescent="0.2">
      <c r="I1986"/>
    </row>
    <row r="1987" spans="9:9" x14ac:dyDescent="0.2">
      <c r="I1987"/>
    </row>
    <row r="1988" spans="9:9" x14ac:dyDescent="0.2">
      <c r="I1988"/>
    </row>
    <row r="1989" spans="9:9" x14ac:dyDescent="0.2">
      <c r="I1989"/>
    </row>
    <row r="1990" spans="9:9" x14ac:dyDescent="0.2">
      <c r="I1990"/>
    </row>
    <row r="1991" spans="9:9" x14ac:dyDescent="0.2">
      <c r="I1991"/>
    </row>
    <row r="1992" spans="9:9" x14ac:dyDescent="0.2">
      <c r="I1992"/>
    </row>
    <row r="1993" spans="9:9" x14ac:dyDescent="0.2">
      <c r="I1993"/>
    </row>
    <row r="1994" spans="9:9" x14ac:dyDescent="0.2">
      <c r="I1994"/>
    </row>
    <row r="1995" spans="9:9" x14ac:dyDescent="0.2">
      <c r="I1995"/>
    </row>
    <row r="1996" spans="9:9" x14ac:dyDescent="0.2">
      <c r="I1996"/>
    </row>
    <row r="1997" spans="9:9" x14ac:dyDescent="0.2">
      <c r="I1997"/>
    </row>
    <row r="1998" spans="9:9" x14ac:dyDescent="0.2">
      <c r="I1998"/>
    </row>
    <row r="1999" spans="9:9" x14ac:dyDescent="0.2">
      <c r="I1999"/>
    </row>
    <row r="2000" spans="9:9" x14ac:dyDescent="0.2">
      <c r="I2000"/>
    </row>
    <row r="2001" spans="9:9" x14ac:dyDescent="0.2">
      <c r="I2001"/>
    </row>
    <row r="2002" spans="9:9" x14ac:dyDescent="0.2">
      <c r="I2002"/>
    </row>
    <row r="2003" spans="9:9" x14ac:dyDescent="0.2">
      <c r="I2003"/>
    </row>
    <row r="2004" spans="9:9" x14ac:dyDescent="0.2">
      <c r="I2004"/>
    </row>
    <row r="2005" spans="9:9" x14ac:dyDescent="0.2">
      <c r="I2005"/>
    </row>
    <row r="2006" spans="9:9" x14ac:dyDescent="0.2">
      <c r="I2006"/>
    </row>
    <row r="2007" spans="9:9" x14ac:dyDescent="0.2">
      <c r="I2007"/>
    </row>
    <row r="2008" spans="9:9" x14ac:dyDescent="0.2">
      <c r="I2008"/>
    </row>
    <row r="2009" spans="9:9" x14ac:dyDescent="0.2">
      <c r="I2009"/>
    </row>
    <row r="2010" spans="9:9" x14ac:dyDescent="0.2">
      <c r="I2010"/>
    </row>
    <row r="2011" spans="9:9" x14ac:dyDescent="0.2">
      <c r="I2011"/>
    </row>
    <row r="2012" spans="9:9" x14ac:dyDescent="0.2">
      <c r="I2012"/>
    </row>
    <row r="2013" spans="9:9" x14ac:dyDescent="0.2">
      <c r="I2013"/>
    </row>
    <row r="2014" spans="9:9" x14ac:dyDescent="0.2">
      <c r="I2014"/>
    </row>
    <row r="2015" spans="9:9" x14ac:dyDescent="0.2">
      <c r="I2015"/>
    </row>
    <row r="2016" spans="9:9" x14ac:dyDescent="0.2">
      <c r="I2016"/>
    </row>
    <row r="2017" spans="9:9" x14ac:dyDescent="0.2">
      <c r="I2017"/>
    </row>
    <row r="2018" spans="9:9" x14ac:dyDescent="0.2">
      <c r="I2018"/>
    </row>
    <row r="2019" spans="9:9" x14ac:dyDescent="0.2">
      <c r="I2019"/>
    </row>
    <row r="2020" spans="9:9" x14ac:dyDescent="0.2">
      <c r="I2020"/>
    </row>
    <row r="2021" spans="9:9" x14ac:dyDescent="0.2">
      <c r="I2021"/>
    </row>
    <row r="2022" spans="9:9" x14ac:dyDescent="0.2">
      <c r="I2022"/>
    </row>
    <row r="2023" spans="9:9" x14ac:dyDescent="0.2">
      <c r="I2023"/>
    </row>
    <row r="2024" spans="9:9" x14ac:dyDescent="0.2">
      <c r="I2024"/>
    </row>
    <row r="2025" spans="9:9" x14ac:dyDescent="0.2">
      <c r="I2025"/>
    </row>
    <row r="2026" spans="9:9" x14ac:dyDescent="0.2">
      <c r="I2026"/>
    </row>
    <row r="2027" spans="9:9" x14ac:dyDescent="0.2">
      <c r="I2027"/>
    </row>
    <row r="2028" spans="9:9" x14ac:dyDescent="0.2">
      <c r="I2028"/>
    </row>
    <row r="2029" spans="9:9" x14ac:dyDescent="0.2">
      <c r="I2029"/>
    </row>
    <row r="2030" spans="9:9" x14ac:dyDescent="0.2">
      <c r="I2030"/>
    </row>
    <row r="2031" spans="9:9" x14ac:dyDescent="0.2">
      <c r="I2031"/>
    </row>
    <row r="2032" spans="9:9" x14ac:dyDescent="0.2">
      <c r="I2032"/>
    </row>
    <row r="2033" spans="9:9" x14ac:dyDescent="0.2">
      <c r="I2033"/>
    </row>
    <row r="2034" spans="9:9" x14ac:dyDescent="0.2">
      <c r="I2034"/>
    </row>
    <row r="2035" spans="9:9" x14ac:dyDescent="0.2">
      <c r="I2035"/>
    </row>
    <row r="2036" spans="9:9" x14ac:dyDescent="0.2">
      <c r="I2036"/>
    </row>
    <row r="2037" spans="9:9" x14ac:dyDescent="0.2">
      <c r="I2037"/>
    </row>
    <row r="2038" spans="9:9" x14ac:dyDescent="0.2">
      <c r="I2038"/>
    </row>
    <row r="2039" spans="9:9" x14ac:dyDescent="0.2">
      <c r="I2039"/>
    </row>
    <row r="2040" spans="9:9" x14ac:dyDescent="0.2">
      <c r="I2040"/>
    </row>
    <row r="2041" spans="9:9" x14ac:dyDescent="0.2">
      <c r="I2041"/>
    </row>
    <row r="2042" spans="9:9" x14ac:dyDescent="0.2">
      <c r="I2042"/>
    </row>
    <row r="2043" spans="9:9" x14ac:dyDescent="0.2">
      <c r="I2043"/>
    </row>
    <row r="2044" spans="9:9" x14ac:dyDescent="0.2">
      <c r="I2044"/>
    </row>
    <row r="2045" spans="9:9" x14ac:dyDescent="0.2">
      <c r="I2045"/>
    </row>
    <row r="2046" spans="9:9" x14ac:dyDescent="0.2">
      <c r="I2046"/>
    </row>
    <row r="2047" spans="9:9" x14ac:dyDescent="0.2">
      <c r="I2047"/>
    </row>
    <row r="2048" spans="9:9" x14ac:dyDescent="0.2">
      <c r="I2048"/>
    </row>
    <row r="2049" spans="9:9" x14ac:dyDescent="0.2">
      <c r="I2049"/>
    </row>
    <row r="2050" spans="9:9" x14ac:dyDescent="0.2">
      <c r="I2050"/>
    </row>
    <row r="2051" spans="9:9" x14ac:dyDescent="0.2">
      <c r="I2051"/>
    </row>
    <row r="2052" spans="9:9" x14ac:dyDescent="0.2">
      <c r="I2052"/>
    </row>
    <row r="2053" spans="9:9" x14ac:dyDescent="0.2">
      <c r="I2053"/>
    </row>
    <row r="2054" spans="9:9" x14ac:dyDescent="0.2">
      <c r="I2054"/>
    </row>
    <row r="2055" spans="9:9" x14ac:dyDescent="0.2">
      <c r="I2055"/>
    </row>
    <row r="2056" spans="9:9" x14ac:dyDescent="0.2">
      <c r="I2056"/>
    </row>
    <row r="2057" spans="9:9" x14ac:dyDescent="0.2">
      <c r="I2057"/>
    </row>
    <row r="2058" spans="9:9" x14ac:dyDescent="0.2">
      <c r="I2058"/>
    </row>
    <row r="2059" spans="9:9" x14ac:dyDescent="0.2">
      <c r="I2059"/>
    </row>
    <row r="2060" spans="9:9" x14ac:dyDescent="0.2">
      <c r="I2060"/>
    </row>
    <row r="2061" spans="9:9" x14ac:dyDescent="0.2">
      <c r="I2061"/>
    </row>
    <row r="2062" spans="9:9" x14ac:dyDescent="0.2">
      <c r="I2062"/>
    </row>
    <row r="2063" spans="9:9" x14ac:dyDescent="0.2">
      <c r="I2063"/>
    </row>
    <row r="2064" spans="9:9" x14ac:dyDescent="0.2">
      <c r="I2064"/>
    </row>
    <row r="2065" spans="9:9" x14ac:dyDescent="0.2">
      <c r="I2065"/>
    </row>
    <row r="2066" spans="9:9" x14ac:dyDescent="0.2">
      <c r="I2066"/>
    </row>
    <row r="2067" spans="9:9" x14ac:dyDescent="0.2">
      <c r="I2067"/>
    </row>
    <row r="2068" spans="9:9" x14ac:dyDescent="0.2">
      <c r="I2068"/>
    </row>
    <row r="2069" spans="9:9" x14ac:dyDescent="0.2">
      <c r="I2069"/>
    </row>
    <row r="2070" spans="9:9" x14ac:dyDescent="0.2">
      <c r="I2070"/>
    </row>
    <row r="2071" spans="9:9" x14ac:dyDescent="0.2">
      <c r="I2071"/>
    </row>
    <row r="2072" spans="9:9" x14ac:dyDescent="0.2">
      <c r="I2072"/>
    </row>
    <row r="2073" spans="9:9" x14ac:dyDescent="0.2">
      <c r="I2073"/>
    </row>
    <row r="2074" spans="9:9" x14ac:dyDescent="0.2">
      <c r="I2074"/>
    </row>
    <row r="2075" spans="9:9" x14ac:dyDescent="0.2">
      <c r="I2075"/>
    </row>
    <row r="2076" spans="9:9" x14ac:dyDescent="0.2">
      <c r="I2076"/>
    </row>
    <row r="2077" spans="9:9" x14ac:dyDescent="0.2">
      <c r="I2077"/>
    </row>
    <row r="2078" spans="9:9" x14ac:dyDescent="0.2">
      <c r="I2078"/>
    </row>
    <row r="2079" spans="9:9" x14ac:dyDescent="0.2">
      <c r="I2079"/>
    </row>
    <row r="2080" spans="9:9" x14ac:dyDescent="0.2">
      <c r="I2080"/>
    </row>
    <row r="2081" spans="9:9" x14ac:dyDescent="0.2">
      <c r="I2081"/>
    </row>
    <row r="2082" spans="9:9" x14ac:dyDescent="0.2">
      <c r="I2082"/>
    </row>
    <row r="2083" spans="9:9" x14ac:dyDescent="0.2">
      <c r="I2083"/>
    </row>
    <row r="2084" spans="9:9" x14ac:dyDescent="0.2">
      <c r="I2084"/>
    </row>
    <row r="2085" spans="9:9" x14ac:dyDescent="0.2">
      <c r="I2085"/>
    </row>
    <row r="2086" spans="9:9" x14ac:dyDescent="0.2">
      <c r="I2086"/>
    </row>
    <row r="2087" spans="9:9" x14ac:dyDescent="0.2">
      <c r="I2087"/>
    </row>
    <row r="2088" spans="9:9" x14ac:dyDescent="0.2">
      <c r="I2088"/>
    </row>
    <row r="2089" spans="9:9" x14ac:dyDescent="0.2">
      <c r="I2089"/>
    </row>
    <row r="2090" spans="9:9" x14ac:dyDescent="0.2">
      <c r="I2090"/>
    </row>
    <row r="2091" spans="9:9" x14ac:dyDescent="0.2">
      <c r="I2091"/>
    </row>
    <row r="2092" spans="9:9" x14ac:dyDescent="0.2">
      <c r="I2092"/>
    </row>
    <row r="2093" spans="9:9" x14ac:dyDescent="0.2">
      <c r="I2093"/>
    </row>
    <row r="2094" spans="9:9" x14ac:dyDescent="0.2">
      <c r="I2094"/>
    </row>
    <row r="2095" spans="9:9" x14ac:dyDescent="0.2">
      <c r="I2095"/>
    </row>
    <row r="2096" spans="9:9" x14ac:dyDescent="0.2">
      <c r="I2096"/>
    </row>
    <row r="2097" spans="9:9" x14ac:dyDescent="0.2">
      <c r="I2097"/>
    </row>
    <row r="2098" spans="9:9" x14ac:dyDescent="0.2">
      <c r="I2098"/>
    </row>
    <row r="2099" spans="9:9" x14ac:dyDescent="0.2">
      <c r="I2099"/>
    </row>
    <row r="2100" spans="9:9" x14ac:dyDescent="0.2">
      <c r="I2100"/>
    </row>
    <row r="2101" spans="9:9" x14ac:dyDescent="0.2">
      <c r="I2101"/>
    </row>
    <row r="2102" spans="9:9" x14ac:dyDescent="0.2">
      <c r="I2102"/>
    </row>
    <row r="2103" spans="9:9" x14ac:dyDescent="0.2">
      <c r="I2103"/>
    </row>
    <row r="2104" spans="9:9" x14ac:dyDescent="0.2">
      <c r="I2104"/>
    </row>
    <row r="2105" spans="9:9" x14ac:dyDescent="0.2">
      <c r="I2105"/>
    </row>
    <row r="2106" spans="9:9" x14ac:dyDescent="0.2">
      <c r="I2106"/>
    </row>
    <row r="2107" spans="9:9" x14ac:dyDescent="0.2">
      <c r="I2107"/>
    </row>
    <row r="2108" spans="9:9" x14ac:dyDescent="0.2">
      <c r="I2108"/>
    </row>
    <row r="2109" spans="9:9" x14ac:dyDescent="0.2">
      <c r="I2109"/>
    </row>
    <row r="2110" spans="9:9" x14ac:dyDescent="0.2">
      <c r="I2110"/>
    </row>
    <row r="2111" spans="9:9" x14ac:dyDescent="0.2">
      <c r="I2111"/>
    </row>
    <row r="2112" spans="9:9" x14ac:dyDescent="0.2">
      <c r="I2112"/>
    </row>
    <row r="2113" spans="9:9" x14ac:dyDescent="0.2">
      <c r="I2113"/>
    </row>
    <row r="2114" spans="9:9" x14ac:dyDescent="0.2">
      <c r="I2114"/>
    </row>
    <row r="2115" spans="9:9" x14ac:dyDescent="0.2">
      <c r="I2115"/>
    </row>
    <row r="2116" spans="9:9" x14ac:dyDescent="0.2">
      <c r="I2116"/>
    </row>
    <row r="2117" spans="9:9" x14ac:dyDescent="0.2">
      <c r="I2117"/>
    </row>
    <row r="2118" spans="9:9" x14ac:dyDescent="0.2">
      <c r="I2118"/>
    </row>
    <row r="2119" spans="9:9" x14ac:dyDescent="0.2">
      <c r="I2119"/>
    </row>
    <row r="2120" spans="9:9" x14ac:dyDescent="0.2">
      <c r="I2120"/>
    </row>
    <row r="2121" spans="9:9" x14ac:dyDescent="0.2">
      <c r="I2121"/>
    </row>
    <row r="2122" spans="9:9" x14ac:dyDescent="0.2">
      <c r="I2122"/>
    </row>
    <row r="2123" spans="9:9" x14ac:dyDescent="0.2">
      <c r="I2123"/>
    </row>
    <row r="2124" spans="9:9" x14ac:dyDescent="0.2">
      <c r="I2124"/>
    </row>
    <row r="2125" spans="9:9" x14ac:dyDescent="0.2">
      <c r="I2125"/>
    </row>
    <row r="2126" spans="9:9" x14ac:dyDescent="0.2">
      <c r="I2126"/>
    </row>
    <row r="2127" spans="9:9" x14ac:dyDescent="0.2">
      <c r="I2127"/>
    </row>
    <row r="2128" spans="9:9" x14ac:dyDescent="0.2">
      <c r="I2128"/>
    </row>
    <row r="2129" spans="9:9" x14ac:dyDescent="0.2">
      <c r="I2129"/>
    </row>
    <row r="2130" spans="9:9" x14ac:dyDescent="0.2">
      <c r="I2130"/>
    </row>
    <row r="2131" spans="9:9" x14ac:dyDescent="0.2">
      <c r="I2131"/>
    </row>
    <row r="2132" spans="9:9" x14ac:dyDescent="0.2">
      <c r="I2132"/>
    </row>
    <row r="2133" spans="9:9" x14ac:dyDescent="0.2">
      <c r="I2133"/>
    </row>
    <row r="2134" spans="9:9" x14ac:dyDescent="0.2">
      <c r="I2134"/>
    </row>
    <row r="2135" spans="9:9" x14ac:dyDescent="0.2">
      <c r="I2135"/>
    </row>
    <row r="2136" spans="9:9" x14ac:dyDescent="0.2">
      <c r="I2136"/>
    </row>
    <row r="2137" spans="9:9" x14ac:dyDescent="0.2">
      <c r="I2137"/>
    </row>
    <row r="2138" spans="9:9" x14ac:dyDescent="0.2">
      <c r="I2138"/>
    </row>
    <row r="2139" spans="9:9" x14ac:dyDescent="0.2">
      <c r="I2139"/>
    </row>
    <row r="2140" spans="9:9" x14ac:dyDescent="0.2">
      <c r="I2140"/>
    </row>
    <row r="2141" spans="9:9" x14ac:dyDescent="0.2">
      <c r="I2141"/>
    </row>
    <row r="2142" spans="9:9" x14ac:dyDescent="0.2">
      <c r="I2142"/>
    </row>
    <row r="2143" spans="9:9" x14ac:dyDescent="0.2">
      <c r="I2143"/>
    </row>
    <row r="2144" spans="9:9" x14ac:dyDescent="0.2">
      <c r="I2144"/>
    </row>
    <row r="2145" spans="9:9" x14ac:dyDescent="0.2">
      <c r="I2145"/>
    </row>
    <row r="2146" spans="9:9" x14ac:dyDescent="0.2">
      <c r="I2146"/>
    </row>
    <row r="2147" spans="9:9" x14ac:dyDescent="0.2">
      <c r="I2147"/>
    </row>
    <row r="2148" spans="9:9" x14ac:dyDescent="0.2">
      <c r="I2148"/>
    </row>
    <row r="2149" spans="9:9" x14ac:dyDescent="0.2">
      <c r="I2149"/>
    </row>
    <row r="2150" spans="9:9" x14ac:dyDescent="0.2">
      <c r="I2150"/>
    </row>
    <row r="2151" spans="9:9" x14ac:dyDescent="0.2">
      <c r="I2151"/>
    </row>
    <row r="2152" spans="9:9" x14ac:dyDescent="0.2">
      <c r="I2152"/>
    </row>
    <row r="2153" spans="9:9" x14ac:dyDescent="0.2">
      <c r="I2153"/>
    </row>
    <row r="2154" spans="9:9" x14ac:dyDescent="0.2">
      <c r="I2154"/>
    </row>
    <row r="2155" spans="9:9" x14ac:dyDescent="0.2">
      <c r="I2155"/>
    </row>
    <row r="2156" spans="9:9" x14ac:dyDescent="0.2">
      <c r="I2156"/>
    </row>
    <row r="2157" spans="9:9" x14ac:dyDescent="0.2">
      <c r="I2157"/>
    </row>
    <row r="2158" spans="9:9" x14ac:dyDescent="0.2">
      <c r="I2158"/>
    </row>
    <row r="2159" spans="9:9" x14ac:dyDescent="0.2">
      <c r="I2159"/>
    </row>
    <row r="2160" spans="9:9" x14ac:dyDescent="0.2">
      <c r="I2160"/>
    </row>
    <row r="2161" spans="9:9" x14ac:dyDescent="0.2">
      <c r="I2161"/>
    </row>
    <row r="2162" spans="9:9" x14ac:dyDescent="0.2">
      <c r="I2162"/>
    </row>
    <row r="2163" spans="9:9" x14ac:dyDescent="0.2">
      <c r="I2163"/>
    </row>
    <row r="2164" spans="9:9" x14ac:dyDescent="0.2">
      <c r="I2164"/>
    </row>
    <row r="2165" spans="9:9" x14ac:dyDescent="0.2">
      <c r="I2165"/>
    </row>
    <row r="2166" spans="9:9" x14ac:dyDescent="0.2">
      <c r="I2166"/>
    </row>
    <row r="2167" spans="9:9" x14ac:dyDescent="0.2">
      <c r="I2167"/>
    </row>
    <row r="2168" spans="9:9" x14ac:dyDescent="0.2">
      <c r="I2168"/>
    </row>
    <row r="2169" spans="9:9" x14ac:dyDescent="0.2">
      <c r="I2169"/>
    </row>
    <row r="2170" spans="9:9" x14ac:dyDescent="0.2">
      <c r="I2170"/>
    </row>
    <row r="2171" spans="9:9" x14ac:dyDescent="0.2">
      <c r="I2171"/>
    </row>
    <row r="2172" spans="9:9" x14ac:dyDescent="0.2">
      <c r="I2172"/>
    </row>
    <row r="2173" spans="9:9" x14ac:dyDescent="0.2">
      <c r="I2173"/>
    </row>
    <row r="2174" spans="9:9" x14ac:dyDescent="0.2">
      <c r="I2174"/>
    </row>
    <row r="2175" spans="9:9" x14ac:dyDescent="0.2">
      <c r="I2175"/>
    </row>
    <row r="2176" spans="9:9" x14ac:dyDescent="0.2">
      <c r="I2176"/>
    </row>
    <row r="2177" spans="9:9" x14ac:dyDescent="0.2">
      <c r="I2177"/>
    </row>
    <row r="2178" spans="9:9" x14ac:dyDescent="0.2">
      <c r="I2178"/>
    </row>
    <row r="2179" spans="9:9" x14ac:dyDescent="0.2">
      <c r="I2179"/>
    </row>
    <row r="2180" spans="9:9" x14ac:dyDescent="0.2">
      <c r="I2180"/>
    </row>
    <row r="2181" spans="9:9" x14ac:dyDescent="0.2">
      <c r="I2181"/>
    </row>
    <row r="2182" spans="9:9" x14ac:dyDescent="0.2">
      <c r="I2182"/>
    </row>
    <row r="2183" spans="9:9" x14ac:dyDescent="0.2">
      <c r="I2183"/>
    </row>
    <row r="2184" spans="9:9" x14ac:dyDescent="0.2">
      <c r="I2184"/>
    </row>
    <row r="2185" spans="9:9" x14ac:dyDescent="0.2">
      <c r="I2185"/>
    </row>
    <row r="2186" spans="9:9" x14ac:dyDescent="0.2">
      <c r="I2186"/>
    </row>
    <row r="2187" spans="9:9" x14ac:dyDescent="0.2">
      <c r="I2187"/>
    </row>
    <row r="2188" spans="9:9" x14ac:dyDescent="0.2">
      <c r="I2188"/>
    </row>
    <row r="2189" spans="9:9" x14ac:dyDescent="0.2">
      <c r="I2189"/>
    </row>
    <row r="2190" spans="9:9" x14ac:dyDescent="0.2">
      <c r="I2190"/>
    </row>
    <row r="2191" spans="9:9" x14ac:dyDescent="0.2">
      <c r="I2191"/>
    </row>
    <row r="2192" spans="9:9" x14ac:dyDescent="0.2">
      <c r="I2192"/>
    </row>
    <row r="2193" spans="9:9" x14ac:dyDescent="0.2">
      <c r="I2193"/>
    </row>
    <row r="2194" spans="9:9" x14ac:dyDescent="0.2">
      <c r="I2194"/>
    </row>
    <row r="2195" spans="9:9" x14ac:dyDescent="0.2">
      <c r="I2195"/>
    </row>
    <row r="2196" spans="9:9" x14ac:dyDescent="0.2">
      <c r="I2196"/>
    </row>
    <row r="2197" spans="9:9" x14ac:dyDescent="0.2">
      <c r="I2197"/>
    </row>
    <row r="2198" spans="9:9" x14ac:dyDescent="0.2">
      <c r="I2198"/>
    </row>
    <row r="2199" spans="9:9" x14ac:dyDescent="0.2">
      <c r="I2199"/>
    </row>
    <row r="2200" spans="9:9" x14ac:dyDescent="0.2">
      <c r="I2200"/>
    </row>
    <row r="2201" spans="9:9" x14ac:dyDescent="0.2">
      <c r="I2201"/>
    </row>
    <row r="2202" spans="9:9" x14ac:dyDescent="0.2">
      <c r="I2202"/>
    </row>
    <row r="2203" spans="9:9" x14ac:dyDescent="0.2">
      <c r="I2203"/>
    </row>
    <row r="2204" spans="9:9" x14ac:dyDescent="0.2">
      <c r="I2204"/>
    </row>
    <row r="2205" spans="9:9" x14ac:dyDescent="0.2">
      <c r="I2205"/>
    </row>
    <row r="2206" spans="9:9" x14ac:dyDescent="0.2">
      <c r="I2206"/>
    </row>
    <row r="2207" spans="9:9" x14ac:dyDescent="0.2">
      <c r="I2207"/>
    </row>
    <row r="2208" spans="9:9" x14ac:dyDescent="0.2">
      <c r="I2208"/>
    </row>
    <row r="2209" spans="9:9" x14ac:dyDescent="0.2">
      <c r="I2209"/>
    </row>
    <row r="2210" spans="9:9" x14ac:dyDescent="0.2">
      <c r="I2210"/>
    </row>
    <row r="2211" spans="9:9" x14ac:dyDescent="0.2">
      <c r="I2211"/>
    </row>
    <row r="2212" spans="9:9" x14ac:dyDescent="0.2">
      <c r="I2212"/>
    </row>
    <row r="2213" spans="9:9" x14ac:dyDescent="0.2">
      <c r="I2213"/>
    </row>
    <row r="2214" spans="9:9" x14ac:dyDescent="0.2">
      <c r="I2214"/>
    </row>
    <row r="2215" spans="9:9" x14ac:dyDescent="0.2">
      <c r="I2215"/>
    </row>
    <row r="2216" spans="9:9" x14ac:dyDescent="0.2">
      <c r="I2216"/>
    </row>
    <row r="2217" spans="9:9" x14ac:dyDescent="0.2">
      <c r="I2217"/>
    </row>
    <row r="2218" spans="9:9" x14ac:dyDescent="0.2">
      <c r="I2218"/>
    </row>
    <row r="2219" spans="9:9" x14ac:dyDescent="0.2">
      <c r="I2219"/>
    </row>
    <row r="2220" spans="9:9" x14ac:dyDescent="0.2">
      <c r="I2220"/>
    </row>
    <row r="2221" spans="9:9" x14ac:dyDescent="0.2">
      <c r="I2221"/>
    </row>
    <row r="2222" spans="9:9" x14ac:dyDescent="0.2">
      <c r="I2222"/>
    </row>
    <row r="2223" spans="9:9" x14ac:dyDescent="0.2">
      <c r="I2223"/>
    </row>
    <row r="2224" spans="9:9" x14ac:dyDescent="0.2">
      <c r="I2224"/>
    </row>
    <row r="2225" spans="9:9" x14ac:dyDescent="0.2">
      <c r="I2225"/>
    </row>
    <row r="2226" spans="9:9" x14ac:dyDescent="0.2">
      <c r="I2226"/>
    </row>
    <row r="2227" spans="9:9" x14ac:dyDescent="0.2">
      <c r="I2227"/>
    </row>
    <row r="2228" spans="9:9" x14ac:dyDescent="0.2">
      <c r="I2228"/>
    </row>
    <row r="2229" spans="9:9" x14ac:dyDescent="0.2">
      <c r="I2229"/>
    </row>
    <row r="2230" spans="9:9" x14ac:dyDescent="0.2">
      <c r="I2230"/>
    </row>
    <row r="2231" spans="9:9" x14ac:dyDescent="0.2">
      <c r="I2231"/>
    </row>
    <row r="2232" spans="9:9" x14ac:dyDescent="0.2">
      <c r="I2232"/>
    </row>
    <row r="2233" spans="9:9" x14ac:dyDescent="0.2">
      <c r="I2233"/>
    </row>
    <row r="2234" spans="9:9" x14ac:dyDescent="0.2">
      <c r="I2234"/>
    </row>
    <row r="2235" spans="9:9" x14ac:dyDescent="0.2">
      <c r="I2235"/>
    </row>
    <row r="2236" spans="9:9" x14ac:dyDescent="0.2">
      <c r="I2236"/>
    </row>
    <row r="2237" spans="9:9" x14ac:dyDescent="0.2">
      <c r="I2237"/>
    </row>
    <row r="2238" spans="9:9" x14ac:dyDescent="0.2">
      <c r="I2238"/>
    </row>
    <row r="2239" spans="9:9" x14ac:dyDescent="0.2">
      <c r="I2239"/>
    </row>
    <row r="2240" spans="9:9" x14ac:dyDescent="0.2">
      <c r="I2240"/>
    </row>
    <row r="2241" spans="9:9" x14ac:dyDescent="0.2">
      <c r="I2241"/>
    </row>
    <row r="2242" spans="9:9" x14ac:dyDescent="0.2">
      <c r="I2242"/>
    </row>
    <row r="2243" spans="9:9" x14ac:dyDescent="0.2">
      <c r="I2243"/>
    </row>
    <row r="2244" spans="9:9" x14ac:dyDescent="0.2">
      <c r="I2244"/>
    </row>
    <row r="2245" spans="9:9" x14ac:dyDescent="0.2">
      <c r="I2245"/>
    </row>
    <row r="2246" spans="9:9" x14ac:dyDescent="0.2">
      <c r="I2246"/>
    </row>
    <row r="2247" spans="9:9" x14ac:dyDescent="0.2">
      <c r="I2247"/>
    </row>
    <row r="2248" spans="9:9" x14ac:dyDescent="0.2">
      <c r="I2248"/>
    </row>
    <row r="2249" spans="9:9" x14ac:dyDescent="0.2">
      <c r="I2249"/>
    </row>
    <row r="2250" spans="9:9" x14ac:dyDescent="0.2">
      <c r="I2250"/>
    </row>
    <row r="2251" spans="9:9" x14ac:dyDescent="0.2">
      <c r="I2251"/>
    </row>
    <row r="2252" spans="9:9" x14ac:dyDescent="0.2">
      <c r="I2252"/>
    </row>
    <row r="2253" spans="9:9" x14ac:dyDescent="0.2">
      <c r="I2253"/>
    </row>
    <row r="2254" spans="9:9" x14ac:dyDescent="0.2">
      <c r="I2254"/>
    </row>
    <row r="2255" spans="9:9" x14ac:dyDescent="0.2">
      <c r="I2255"/>
    </row>
    <row r="2256" spans="9:9" x14ac:dyDescent="0.2">
      <c r="I2256"/>
    </row>
    <row r="2257" spans="9:9" x14ac:dyDescent="0.2">
      <c r="I2257"/>
    </row>
    <row r="2258" spans="9:9" x14ac:dyDescent="0.2">
      <c r="I2258"/>
    </row>
    <row r="2259" spans="9:9" x14ac:dyDescent="0.2">
      <c r="I2259"/>
    </row>
    <row r="2260" spans="9:9" x14ac:dyDescent="0.2">
      <c r="I2260"/>
    </row>
    <row r="2261" spans="9:9" x14ac:dyDescent="0.2">
      <c r="I2261"/>
    </row>
    <row r="2262" spans="9:9" x14ac:dyDescent="0.2">
      <c r="I2262"/>
    </row>
    <row r="2263" spans="9:9" x14ac:dyDescent="0.2">
      <c r="I2263"/>
    </row>
    <row r="2264" spans="9:9" x14ac:dyDescent="0.2">
      <c r="I2264"/>
    </row>
    <row r="2265" spans="9:9" x14ac:dyDescent="0.2">
      <c r="I2265"/>
    </row>
    <row r="2266" spans="9:9" x14ac:dyDescent="0.2">
      <c r="I2266"/>
    </row>
    <row r="2267" spans="9:9" x14ac:dyDescent="0.2">
      <c r="I2267"/>
    </row>
    <row r="2268" spans="9:9" x14ac:dyDescent="0.2">
      <c r="I2268"/>
    </row>
    <row r="2269" spans="9:9" x14ac:dyDescent="0.2">
      <c r="I2269"/>
    </row>
    <row r="2270" spans="9:9" x14ac:dyDescent="0.2">
      <c r="I2270"/>
    </row>
    <row r="2271" spans="9:9" x14ac:dyDescent="0.2">
      <c r="I2271"/>
    </row>
    <row r="2272" spans="9:9" x14ac:dyDescent="0.2">
      <c r="I2272"/>
    </row>
    <row r="2273" spans="9:9" x14ac:dyDescent="0.2">
      <c r="I2273"/>
    </row>
    <row r="2274" spans="9:9" x14ac:dyDescent="0.2">
      <c r="I2274"/>
    </row>
    <row r="2275" spans="9:9" x14ac:dyDescent="0.2">
      <c r="I2275"/>
    </row>
    <row r="2276" spans="9:9" x14ac:dyDescent="0.2">
      <c r="I2276"/>
    </row>
    <row r="2277" spans="9:9" x14ac:dyDescent="0.2">
      <c r="I2277"/>
    </row>
    <row r="2278" spans="9:9" x14ac:dyDescent="0.2">
      <c r="I2278"/>
    </row>
    <row r="2279" spans="9:9" x14ac:dyDescent="0.2">
      <c r="I2279"/>
    </row>
    <row r="2280" spans="9:9" x14ac:dyDescent="0.2">
      <c r="I2280"/>
    </row>
    <row r="2281" spans="9:9" x14ac:dyDescent="0.2">
      <c r="I2281"/>
    </row>
    <row r="2282" spans="9:9" x14ac:dyDescent="0.2">
      <c r="I2282"/>
    </row>
    <row r="2283" spans="9:9" x14ac:dyDescent="0.2">
      <c r="I2283"/>
    </row>
    <row r="2284" spans="9:9" x14ac:dyDescent="0.2">
      <c r="I2284"/>
    </row>
    <row r="2285" spans="9:9" x14ac:dyDescent="0.2">
      <c r="I2285"/>
    </row>
    <row r="2286" spans="9:9" x14ac:dyDescent="0.2">
      <c r="I2286"/>
    </row>
    <row r="2287" spans="9:9" x14ac:dyDescent="0.2">
      <c r="I2287"/>
    </row>
    <row r="2288" spans="9:9" x14ac:dyDescent="0.2">
      <c r="I2288"/>
    </row>
    <row r="2289" spans="9:9" x14ac:dyDescent="0.2">
      <c r="I2289"/>
    </row>
    <row r="2290" spans="9:9" x14ac:dyDescent="0.2">
      <c r="I2290"/>
    </row>
    <row r="2291" spans="9:9" x14ac:dyDescent="0.2">
      <c r="I2291"/>
    </row>
    <row r="2292" spans="9:9" x14ac:dyDescent="0.2">
      <c r="I2292"/>
    </row>
    <row r="2293" spans="9:9" x14ac:dyDescent="0.2">
      <c r="I2293"/>
    </row>
    <row r="2294" spans="9:9" x14ac:dyDescent="0.2">
      <c r="I2294"/>
    </row>
    <row r="2295" spans="9:9" x14ac:dyDescent="0.2">
      <c r="I2295"/>
    </row>
    <row r="2296" spans="9:9" x14ac:dyDescent="0.2">
      <c r="I2296"/>
    </row>
    <row r="2297" spans="9:9" x14ac:dyDescent="0.2">
      <c r="I2297"/>
    </row>
    <row r="2298" spans="9:9" x14ac:dyDescent="0.2">
      <c r="I2298"/>
    </row>
    <row r="2299" spans="9:9" x14ac:dyDescent="0.2">
      <c r="I2299"/>
    </row>
    <row r="2300" spans="9:9" x14ac:dyDescent="0.2">
      <c r="I2300"/>
    </row>
    <row r="2301" spans="9:9" x14ac:dyDescent="0.2">
      <c r="I2301"/>
    </row>
    <row r="2302" spans="9:9" x14ac:dyDescent="0.2">
      <c r="I2302"/>
    </row>
    <row r="2303" spans="9:9" x14ac:dyDescent="0.2">
      <c r="I2303"/>
    </row>
    <row r="2304" spans="9:9" x14ac:dyDescent="0.2">
      <c r="I2304"/>
    </row>
    <row r="2305" spans="9:9" x14ac:dyDescent="0.2">
      <c r="I2305"/>
    </row>
    <row r="2306" spans="9:9" x14ac:dyDescent="0.2">
      <c r="I2306"/>
    </row>
    <row r="2307" spans="9:9" x14ac:dyDescent="0.2">
      <c r="I2307"/>
    </row>
    <row r="2308" spans="9:9" x14ac:dyDescent="0.2">
      <c r="I2308"/>
    </row>
    <row r="2309" spans="9:9" x14ac:dyDescent="0.2">
      <c r="I2309"/>
    </row>
    <row r="2310" spans="9:9" x14ac:dyDescent="0.2">
      <c r="I2310"/>
    </row>
    <row r="2311" spans="9:9" x14ac:dyDescent="0.2">
      <c r="I2311"/>
    </row>
    <row r="2312" spans="9:9" x14ac:dyDescent="0.2">
      <c r="I2312"/>
    </row>
    <row r="2313" spans="9:9" x14ac:dyDescent="0.2">
      <c r="I2313"/>
    </row>
    <row r="2314" spans="9:9" x14ac:dyDescent="0.2">
      <c r="I2314"/>
    </row>
    <row r="2315" spans="9:9" x14ac:dyDescent="0.2">
      <c r="I2315"/>
    </row>
    <row r="2316" spans="9:9" x14ac:dyDescent="0.2">
      <c r="I2316"/>
    </row>
    <row r="2317" spans="9:9" x14ac:dyDescent="0.2">
      <c r="I2317"/>
    </row>
    <row r="2318" spans="9:9" x14ac:dyDescent="0.2">
      <c r="I2318"/>
    </row>
    <row r="2319" spans="9:9" x14ac:dyDescent="0.2">
      <c r="I2319"/>
    </row>
    <row r="2320" spans="9:9" x14ac:dyDescent="0.2">
      <c r="I2320"/>
    </row>
    <row r="2321" spans="9:9" x14ac:dyDescent="0.2">
      <c r="I2321"/>
    </row>
    <row r="2322" spans="9:9" x14ac:dyDescent="0.2">
      <c r="I2322"/>
    </row>
    <row r="2323" spans="9:9" x14ac:dyDescent="0.2">
      <c r="I2323"/>
    </row>
    <row r="2324" spans="9:9" x14ac:dyDescent="0.2">
      <c r="I2324"/>
    </row>
    <row r="2325" spans="9:9" x14ac:dyDescent="0.2">
      <c r="I2325"/>
    </row>
    <row r="2326" spans="9:9" x14ac:dyDescent="0.2">
      <c r="I2326"/>
    </row>
    <row r="2327" spans="9:9" x14ac:dyDescent="0.2">
      <c r="I2327"/>
    </row>
    <row r="2328" spans="9:9" x14ac:dyDescent="0.2">
      <c r="I2328"/>
    </row>
    <row r="2329" spans="9:9" x14ac:dyDescent="0.2">
      <c r="I2329"/>
    </row>
    <row r="2330" spans="9:9" x14ac:dyDescent="0.2">
      <c r="I2330"/>
    </row>
    <row r="2331" spans="9:9" x14ac:dyDescent="0.2">
      <c r="I2331"/>
    </row>
    <row r="2332" spans="9:9" x14ac:dyDescent="0.2">
      <c r="I2332"/>
    </row>
    <row r="2333" spans="9:9" x14ac:dyDescent="0.2">
      <c r="I2333"/>
    </row>
    <row r="2334" spans="9:9" x14ac:dyDescent="0.2">
      <c r="I2334"/>
    </row>
    <row r="2335" spans="9:9" x14ac:dyDescent="0.2">
      <c r="I2335"/>
    </row>
    <row r="2336" spans="9:9" x14ac:dyDescent="0.2">
      <c r="I2336"/>
    </row>
    <row r="2337" spans="9:9" x14ac:dyDescent="0.2">
      <c r="I2337"/>
    </row>
    <row r="2338" spans="9:9" x14ac:dyDescent="0.2">
      <c r="I2338"/>
    </row>
    <row r="2339" spans="9:9" x14ac:dyDescent="0.2">
      <c r="I2339"/>
    </row>
    <row r="2340" spans="9:9" x14ac:dyDescent="0.2">
      <c r="I2340"/>
    </row>
    <row r="2341" spans="9:9" x14ac:dyDescent="0.2">
      <c r="I2341"/>
    </row>
    <row r="2342" spans="9:9" x14ac:dyDescent="0.2">
      <c r="I2342"/>
    </row>
    <row r="2343" spans="9:9" x14ac:dyDescent="0.2">
      <c r="I2343"/>
    </row>
    <row r="2344" spans="9:9" x14ac:dyDescent="0.2">
      <c r="I2344"/>
    </row>
    <row r="2345" spans="9:9" x14ac:dyDescent="0.2">
      <c r="I2345"/>
    </row>
    <row r="2346" spans="9:9" x14ac:dyDescent="0.2">
      <c r="I2346"/>
    </row>
    <row r="2347" spans="9:9" x14ac:dyDescent="0.2">
      <c r="I2347"/>
    </row>
    <row r="2348" spans="9:9" x14ac:dyDescent="0.2">
      <c r="I2348"/>
    </row>
    <row r="2349" spans="9:9" x14ac:dyDescent="0.2">
      <c r="I2349"/>
    </row>
    <row r="2350" spans="9:9" x14ac:dyDescent="0.2">
      <c r="I2350"/>
    </row>
    <row r="2351" spans="9:9" x14ac:dyDescent="0.2">
      <c r="I2351"/>
    </row>
    <row r="2352" spans="9:9" x14ac:dyDescent="0.2">
      <c r="I2352"/>
    </row>
    <row r="2353" spans="9:9" x14ac:dyDescent="0.2">
      <c r="I2353"/>
    </row>
    <row r="2354" spans="9:9" x14ac:dyDescent="0.2">
      <c r="I2354"/>
    </row>
    <row r="2355" spans="9:9" x14ac:dyDescent="0.2">
      <c r="I2355"/>
    </row>
    <row r="2356" spans="9:9" x14ac:dyDescent="0.2">
      <c r="I2356"/>
    </row>
    <row r="2357" spans="9:9" x14ac:dyDescent="0.2">
      <c r="I2357"/>
    </row>
    <row r="2358" spans="9:9" x14ac:dyDescent="0.2">
      <c r="I2358"/>
    </row>
    <row r="2359" spans="9:9" x14ac:dyDescent="0.2">
      <c r="I2359"/>
    </row>
    <row r="2360" spans="9:9" x14ac:dyDescent="0.2">
      <c r="I2360"/>
    </row>
    <row r="2361" spans="9:9" x14ac:dyDescent="0.2">
      <c r="I2361"/>
    </row>
    <row r="2362" spans="9:9" x14ac:dyDescent="0.2">
      <c r="I2362"/>
    </row>
    <row r="2363" spans="9:9" x14ac:dyDescent="0.2">
      <c r="I2363"/>
    </row>
    <row r="2364" spans="9:9" x14ac:dyDescent="0.2">
      <c r="I2364"/>
    </row>
    <row r="2365" spans="9:9" x14ac:dyDescent="0.2">
      <c r="I2365"/>
    </row>
    <row r="2366" spans="9:9" x14ac:dyDescent="0.2">
      <c r="I2366"/>
    </row>
    <row r="2367" spans="9:9" x14ac:dyDescent="0.2">
      <c r="I2367"/>
    </row>
    <row r="2368" spans="9:9" x14ac:dyDescent="0.2">
      <c r="I2368"/>
    </row>
    <row r="2369" spans="9:9" x14ac:dyDescent="0.2">
      <c r="I2369"/>
    </row>
    <row r="2370" spans="9:9" x14ac:dyDescent="0.2">
      <c r="I2370"/>
    </row>
    <row r="2371" spans="9:9" x14ac:dyDescent="0.2">
      <c r="I2371"/>
    </row>
    <row r="2372" spans="9:9" x14ac:dyDescent="0.2">
      <c r="I2372"/>
    </row>
    <row r="2373" spans="9:9" x14ac:dyDescent="0.2">
      <c r="I2373"/>
    </row>
    <row r="2374" spans="9:9" x14ac:dyDescent="0.2">
      <c r="I2374"/>
    </row>
    <row r="2375" spans="9:9" x14ac:dyDescent="0.2">
      <c r="I2375"/>
    </row>
    <row r="2376" spans="9:9" x14ac:dyDescent="0.2">
      <c r="I2376"/>
    </row>
    <row r="2377" spans="9:9" x14ac:dyDescent="0.2">
      <c r="I2377"/>
    </row>
    <row r="2378" spans="9:9" x14ac:dyDescent="0.2">
      <c r="I2378"/>
    </row>
    <row r="2379" spans="9:9" x14ac:dyDescent="0.2">
      <c r="I2379"/>
    </row>
    <row r="2380" spans="9:9" x14ac:dyDescent="0.2">
      <c r="I2380"/>
    </row>
    <row r="2381" spans="9:9" x14ac:dyDescent="0.2">
      <c r="I2381"/>
    </row>
    <row r="2382" spans="9:9" x14ac:dyDescent="0.2">
      <c r="I2382"/>
    </row>
    <row r="2383" spans="9:9" x14ac:dyDescent="0.2">
      <c r="I2383"/>
    </row>
    <row r="2384" spans="9:9" x14ac:dyDescent="0.2">
      <c r="I2384"/>
    </row>
    <row r="2385" spans="9:9" x14ac:dyDescent="0.2">
      <c r="I2385"/>
    </row>
    <row r="2386" spans="9:9" x14ac:dyDescent="0.2">
      <c r="I2386"/>
    </row>
    <row r="2387" spans="9:9" x14ac:dyDescent="0.2">
      <c r="I2387"/>
    </row>
    <row r="2388" spans="9:9" x14ac:dyDescent="0.2">
      <c r="I2388"/>
    </row>
    <row r="2389" spans="9:9" x14ac:dyDescent="0.2">
      <c r="I2389"/>
    </row>
    <row r="2390" spans="9:9" x14ac:dyDescent="0.2">
      <c r="I2390"/>
    </row>
    <row r="2391" spans="9:9" x14ac:dyDescent="0.2">
      <c r="I2391"/>
    </row>
    <row r="2392" spans="9:9" x14ac:dyDescent="0.2">
      <c r="I2392"/>
    </row>
    <row r="2393" spans="9:9" x14ac:dyDescent="0.2">
      <c r="I2393"/>
    </row>
    <row r="2394" spans="9:9" x14ac:dyDescent="0.2">
      <c r="I2394"/>
    </row>
    <row r="2395" spans="9:9" x14ac:dyDescent="0.2">
      <c r="I2395"/>
    </row>
    <row r="2396" spans="9:9" x14ac:dyDescent="0.2">
      <c r="I2396"/>
    </row>
    <row r="2397" spans="9:9" x14ac:dyDescent="0.2">
      <c r="I2397"/>
    </row>
    <row r="2398" spans="9:9" x14ac:dyDescent="0.2">
      <c r="I2398"/>
    </row>
    <row r="2399" spans="9:9" x14ac:dyDescent="0.2">
      <c r="I2399"/>
    </row>
    <row r="2400" spans="9:9" x14ac:dyDescent="0.2">
      <c r="I2400"/>
    </row>
    <row r="2401" spans="9:9" x14ac:dyDescent="0.2">
      <c r="I2401"/>
    </row>
    <row r="2402" spans="9:9" x14ac:dyDescent="0.2">
      <c r="I2402"/>
    </row>
    <row r="2403" spans="9:9" x14ac:dyDescent="0.2">
      <c r="I2403"/>
    </row>
    <row r="2404" spans="9:9" x14ac:dyDescent="0.2">
      <c r="I2404"/>
    </row>
    <row r="2405" spans="9:9" x14ac:dyDescent="0.2">
      <c r="I2405"/>
    </row>
    <row r="2406" spans="9:9" x14ac:dyDescent="0.2">
      <c r="I2406"/>
    </row>
    <row r="2407" spans="9:9" x14ac:dyDescent="0.2">
      <c r="I2407"/>
    </row>
    <row r="2408" spans="9:9" x14ac:dyDescent="0.2">
      <c r="I2408"/>
    </row>
    <row r="2409" spans="9:9" x14ac:dyDescent="0.2">
      <c r="I2409"/>
    </row>
    <row r="2410" spans="9:9" x14ac:dyDescent="0.2">
      <c r="I2410"/>
    </row>
    <row r="2411" spans="9:9" x14ac:dyDescent="0.2">
      <c r="I2411"/>
    </row>
    <row r="2412" spans="9:9" x14ac:dyDescent="0.2">
      <c r="I2412"/>
    </row>
    <row r="2413" spans="9:9" x14ac:dyDescent="0.2">
      <c r="I2413"/>
    </row>
    <row r="2414" spans="9:9" x14ac:dyDescent="0.2">
      <c r="I2414"/>
    </row>
    <row r="2415" spans="9:9" x14ac:dyDescent="0.2">
      <c r="I2415"/>
    </row>
    <row r="2416" spans="9:9" x14ac:dyDescent="0.2">
      <c r="I2416"/>
    </row>
    <row r="2417" spans="9:9" x14ac:dyDescent="0.2">
      <c r="I2417"/>
    </row>
    <row r="2418" spans="9:9" x14ac:dyDescent="0.2">
      <c r="I2418"/>
    </row>
    <row r="2419" spans="9:9" x14ac:dyDescent="0.2">
      <c r="I2419"/>
    </row>
    <row r="2420" spans="9:9" x14ac:dyDescent="0.2">
      <c r="I2420"/>
    </row>
    <row r="2421" spans="9:9" x14ac:dyDescent="0.2">
      <c r="I2421"/>
    </row>
    <row r="2422" spans="9:9" x14ac:dyDescent="0.2">
      <c r="I2422"/>
    </row>
    <row r="2423" spans="9:9" x14ac:dyDescent="0.2">
      <c r="I2423"/>
    </row>
    <row r="2424" spans="9:9" x14ac:dyDescent="0.2">
      <c r="I2424"/>
    </row>
    <row r="2425" spans="9:9" x14ac:dyDescent="0.2">
      <c r="I2425"/>
    </row>
    <row r="2426" spans="9:9" x14ac:dyDescent="0.2">
      <c r="I2426"/>
    </row>
    <row r="2427" spans="9:9" x14ac:dyDescent="0.2">
      <c r="I2427"/>
    </row>
    <row r="2428" spans="9:9" x14ac:dyDescent="0.2">
      <c r="I2428"/>
    </row>
    <row r="2429" spans="9:9" x14ac:dyDescent="0.2">
      <c r="I2429"/>
    </row>
    <row r="2430" spans="9:9" x14ac:dyDescent="0.2">
      <c r="I2430"/>
    </row>
    <row r="2431" spans="9:9" x14ac:dyDescent="0.2">
      <c r="I2431"/>
    </row>
    <row r="2432" spans="9:9" x14ac:dyDescent="0.2">
      <c r="I2432"/>
    </row>
    <row r="2433" spans="9:9" x14ac:dyDescent="0.2">
      <c r="I2433"/>
    </row>
    <row r="2434" spans="9:9" x14ac:dyDescent="0.2">
      <c r="I2434"/>
    </row>
    <row r="2435" spans="9:9" x14ac:dyDescent="0.2">
      <c r="I2435"/>
    </row>
    <row r="2436" spans="9:9" x14ac:dyDescent="0.2">
      <c r="I2436"/>
    </row>
    <row r="2437" spans="9:9" x14ac:dyDescent="0.2">
      <c r="I2437"/>
    </row>
    <row r="2438" spans="9:9" x14ac:dyDescent="0.2">
      <c r="I2438"/>
    </row>
    <row r="2439" spans="9:9" x14ac:dyDescent="0.2">
      <c r="I2439"/>
    </row>
    <row r="2440" spans="9:9" x14ac:dyDescent="0.2">
      <c r="I2440"/>
    </row>
    <row r="2441" spans="9:9" x14ac:dyDescent="0.2">
      <c r="I2441"/>
    </row>
    <row r="2442" spans="9:9" x14ac:dyDescent="0.2">
      <c r="I2442"/>
    </row>
    <row r="2443" spans="9:9" x14ac:dyDescent="0.2">
      <c r="I2443"/>
    </row>
    <row r="2444" spans="9:9" x14ac:dyDescent="0.2">
      <c r="I2444"/>
    </row>
    <row r="2445" spans="9:9" x14ac:dyDescent="0.2">
      <c r="I2445"/>
    </row>
    <row r="2446" spans="9:9" x14ac:dyDescent="0.2">
      <c r="I2446"/>
    </row>
    <row r="2447" spans="9:9" x14ac:dyDescent="0.2">
      <c r="I2447"/>
    </row>
    <row r="2448" spans="9:9" x14ac:dyDescent="0.2">
      <c r="I2448"/>
    </row>
    <row r="2449" spans="9:9" x14ac:dyDescent="0.2">
      <c r="I2449"/>
    </row>
    <row r="2450" spans="9:9" x14ac:dyDescent="0.2">
      <c r="I2450"/>
    </row>
    <row r="2451" spans="9:9" x14ac:dyDescent="0.2">
      <c r="I2451"/>
    </row>
    <row r="2452" spans="9:9" x14ac:dyDescent="0.2">
      <c r="I2452"/>
    </row>
    <row r="2453" spans="9:9" x14ac:dyDescent="0.2">
      <c r="I2453"/>
    </row>
    <row r="2454" spans="9:9" x14ac:dyDescent="0.2">
      <c r="I2454"/>
    </row>
    <row r="2455" spans="9:9" x14ac:dyDescent="0.2">
      <c r="I2455"/>
    </row>
    <row r="2456" spans="9:9" x14ac:dyDescent="0.2">
      <c r="I2456"/>
    </row>
    <row r="2457" spans="9:9" x14ac:dyDescent="0.2">
      <c r="I2457"/>
    </row>
    <row r="2458" spans="9:9" x14ac:dyDescent="0.2">
      <c r="I2458"/>
    </row>
    <row r="2459" spans="9:9" x14ac:dyDescent="0.2">
      <c r="I2459"/>
    </row>
    <row r="2460" spans="9:9" x14ac:dyDescent="0.2">
      <c r="I2460"/>
    </row>
    <row r="2461" spans="9:9" x14ac:dyDescent="0.2">
      <c r="I2461"/>
    </row>
    <row r="2462" spans="9:9" x14ac:dyDescent="0.2">
      <c r="I2462"/>
    </row>
    <row r="2463" spans="9:9" x14ac:dyDescent="0.2">
      <c r="I2463"/>
    </row>
    <row r="2464" spans="9:9" x14ac:dyDescent="0.2">
      <c r="I2464"/>
    </row>
    <row r="2465" spans="9:9" x14ac:dyDescent="0.2">
      <c r="I2465"/>
    </row>
    <row r="2466" spans="9:9" x14ac:dyDescent="0.2">
      <c r="I2466"/>
    </row>
    <row r="2467" spans="9:9" x14ac:dyDescent="0.2">
      <c r="I2467"/>
    </row>
    <row r="2468" spans="9:9" x14ac:dyDescent="0.2">
      <c r="I2468"/>
    </row>
    <row r="2469" spans="9:9" x14ac:dyDescent="0.2">
      <c r="I2469"/>
    </row>
    <row r="2470" spans="9:9" x14ac:dyDescent="0.2">
      <c r="I2470"/>
    </row>
    <row r="2471" spans="9:9" x14ac:dyDescent="0.2">
      <c r="I2471"/>
    </row>
    <row r="2472" spans="9:9" x14ac:dyDescent="0.2">
      <c r="I2472"/>
    </row>
    <row r="2473" spans="9:9" x14ac:dyDescent="0.2">
      <c r="I2473"/>
    </row>
    <row r="2474" spans="9:9" x14ac:dyDescent="0.2">
      <c r="I2474"/>
    </row>
    <row r="2475" spans="9:9" x14ac:dyDescent="0.2">
      <c r="I2475"/>
    </row>
    <row r="2476" spans="9:9" x14ac:dyDescent="0.2">
      <c r="I2476"/>
    </row>
    <row r="2477" spans="9:9" x14ac:dyDescent="0.2">
      <c r="I2477"/>
    </row>
    <row r="2478" spans="9:9" x14ac:dyDescent="0.2">
      <c r="I2478"/>
    </row>
    <row r="2479" spans="9:9" x14ac:dyDescent="0.2">
      <c r="I2479"/>
    </row>
    <row r="2480" spans="9:9" x14ac:dyDescent="0.2">
      <c r="I2480"/>
    </row>
    <row r="2481" spans="9:9" x14ac:dyDescent="0.2">
      <c r="I2481"/>
    </row>
    <row r="2482" spans="9:9" x14ac:dyDescent="0.2">
      <c r="I2482"/>
    </row>
    <row r="2483" spans="9:9" x14ac:dyDescent="0.2">
      <c r="I2483"/>
    </row>
    <row r="2484" spans="9:9" x14ac:dyDescent="0.2">
      <c r="I2484"/>
    </row>
    <row r="2485" spans="9:9" x14ac:dyDescent="0.2">
      <c r="I2485"/>
    </row>
    <row r="2486" spans="9:9" x14ac:dyDescent="0.2">
      <c r="I2486"/>
    </row>
    <row r="2487" spans="9:9" x14ac:dyDescent="0.2">
      <c r="I2487"/>
    </row>
    <row r="2488" spans="9:9" x14ac:dyDescent="0.2">
      <c r="I2488"/>
    </row>
    <row r="2489" spans="9:9" x14ac:dyDescent="0.2">
      <c r="I2489"/>
    </row>
    <row r="2490" spans="9:9" x14ac:dyDescent="0.2">
      <c r="I2490"/>
    </row>
    <row r="2491" spans="9:9" x14ac:dyDescent="0.2">
      <c r="I2491"/>
    </row>
    <row r="2492" spans="9:9" x14ac:dyDescent="0.2">
      <c r="I2492"/>
    </row>
    <row r="2493" spans="9:9" x14ac:dyDescent="0.2">
      <c r="I2493"/>
    </row>
    <row r="2494" spans="9:9" x14ac:dyDescent="0.2">
      <c r="I2494"/>
    </row>
    <row r="2495" spans="9:9" x14ac:dyDescent="0.2">
      <c r="I2495"/>
    </row>
    <row r="2496" spans="9:9" x14ac:dyDescent="0.2">
      <c r="I2496"/>
    </row>
    <row r="2497" spans="9:9" x14ac:dyDescent="0.2">
      <c r="I2497"/>
    </row>
    <row r="2498" spans="9:9" x14ac:dyDescent="0.2">
      <c r="I2498"/>
    </row>
    <row r="2499" spans="9:9" x14ac:dyDescent="0.2">
      <c r="I2499"/>
    </row>
    <row r="2500" spans="9:9" x14ac:dyDescent="0.2">
      <c r="I2500"/>
    </row>
    <row r="2501" spans="9:9" x14ac:dyDescent="0.2">
      <c r="I2501"/>
    </row>
    <row r="2502" spans="9:9" x14ac:dyDescent="0.2">
      <c r="I2502"/>
    </row>
    <row r="2503" spans="9:9" x14ac:dyDescent="0.2">
      <c r="I2503"/>
    </row>
    <row r="2504" spans="9:9" x14ac:dyDescent="0.2">
      <c r="I2504"/>
    </row>
    <row r="2505" spans="9:9" x14ac:dyDescent="0.2">
      <c r="I2505"/>
    </row>
    <row r="2506" spans="9:9" x14ac:dyDescent="0.2">
      <c r="I2506"/>
    </row>
    <row r="2507" spans="9:9" x14ac:dyDescent="0.2">
      <c r="I2507"/>
    </row>
    <row r="2508" spans="9:9" x14ac:dyDescent="0.2">
      <c r="I2508"/>
    </row>
    <row r="2509" spans="9:9" x14ac:dyDescent="0.2">
      <c r="I2509"/>
    </row>
    <row r="2510" spans="9:9" x14ac:dyDescent="0.2">
      <c r="I2510"/>
    </row>
    <row r="2511" spans="9:9" x14ac:dyDescent="0.2">
      <c r="I2511"/>
    </row>
    <row r="2512" spans="9:9" x14ac:dyDescent="0.2">
      <c r="I2512"/>
    </row>
    <row r="2513" spans="9:9" x14ac:dyDescent="0.2">
      <c r="I2513"/>
    </row>
    <row r="2514" spans="9:9" x14ac:dyDescent="0.2">
      <c r="I2514"/>
    </row>
    <row r="2515" spans="9:9" x14ac:dyDescent="0.2">
      <c r="I2515"/>
    </row>
    <row r="2516" spans="9:9" x14ac:dyDescent="0.2">
      <c r="I2516"/>
    </row>
    <row r="2517" spans="9:9" x14ac:dyDescent="0.2">
      <c r="I2517"/>
    </row>
    <row r="2518" spans="9:9" x14ac:dyDescent="0.2">
      <c r="I2518"/>
    </row>
    <row r="2519" spans="9:9" x14ac:dyDescent="0.2">
      <c r="I2519"/>
    </row>
    <row r="2520" spans="9:9" x14ac:dyDescent="0.2">
      <c r="I2520"/>
    </row>
    <row r="2521" spans="9:9" x14ac:dyDescent="0.2">
      <c r="I2521"/>
    </row>
    <row r="2522" spans="9:9" x14ac:dyDescent="0.2">
      <c r="I2522"/>
    </row>
    <row r="2523" spans="9:9" x14ac:dyDescent="0.2">
      <c r="I2523"/>
    </row>
    <row r="2524" spans="9:9" x14ac:dyDescent="0.2">
      <c r="I2524"/>
    </row>
    <row r="2525" spans="9:9" x14ac:dyDescent="0.2">
      <c r="I2525"/>
    </row>
    <row r="2526" spans="9:9" x14ac:dyDescent="0.2">
      <c r="I2526"/>
    </row>
    <row r="2527" spans="9:9" x14ac:dyDescent="0.2">
      <c r="I2527"/>
    </row>
    <row r="2528" spans="9:9" x14ac:dyDescent="0.2">
      <c r="I2528"/>
    </row>
    <row r="2529" spans="9:9" x14ac:dyDescent="0.2">
      <c r="I2529"/>
    </row>
    <row r="2530" spans="9:9" x14ac:dyDescent="0.2">
      <c r="I2530"/>
    </row>
    <row r="2531" spans="9:9" x14ac:dyDescent="0.2">
      <c r="I2531"/>
    </row>
    <row r="2532" spans="9:9" x14ac:dyDescent="0.2">
      <c r="I2532"/>
    </row>
    <row r="2533" spans="9:9" x14ac:dyDescent="0.2">
      <c r="I2533"/>
    </row>
    <row r="2534" spans="9:9" x14ac:dyDescent="0.2">
      <c r="I2534"/>
    </row>
    <row r="2535" spans="9:9" x14ac:dyDescent="0.2">
      <c r="I2535"/>
    </row>
    <row r="2536" spans="9:9" x14ac:dyDescent="0.2">
      <c r="I2536"/>
    </row>
    <row r="2537" spans="9:9" x14ac:dyDescent="0.2">
      <c r="I2537"/>
    </row>
    <row r="2538" spans="9:9" x14ac:dyDescent="0.2">
      <c r="I2538"/>
    </row>
    <row r="2539" spans="9:9" x14ac:dyDescent="0.2">
      <c r="I2539"/>
    </row>
    <row r="2540" spans="9:9" x14ac:dyDescent="0.2">
      <c r="I2540"/>
    </row>
    <row r="2541" spans="9:9" x14ac:dyDescent="0.2">
      <c r="I2541"/>
    </row>
    <row r="2542" spans="9:9" x14ac:dyDescent="0.2">
      <c r="I2542"/>
    </row>
    <row r="2543" spans="9:9" x14ac:dyDescent="0.2">
      <c r="I2543"/>
    </row>
    <row r="2544" spans="9:9" x14ac:dyDescent="0.2">
      <c r="I2544"/>
    </row>
    <row r="2545" spans="9:9" x14ac:dyDescent="0.2">
      <c r="I2545"/>
    </row>
    <row r="2546" spans="9:9" x14ac:dyDescent="0.2">
      <c r="I2546"/>
    </row>
    <row r="2547" spans="9:9" x14ac:dyDescent="0.2">
      <c r="I2547"/>
    </row>
    <row r="2548" spans="9:9" x14ac:dyDescent="0.2">
      <c r="I2548"/>
    </row>
    <row r="2549" spans="9:9" x14ac:dyDescent="0.2">
      <c r="I2549"/>
    </row>
    <row r="2550" spans="9:9" x14ac:dyDescent="0.2">
      <c r="I2550"/>
    </row>
    <row r="2551" spans="9:9" x14ac:dyDescent="0.2">
      <c r="I2551"/>
    </row>
    <row r="2552" spans="9:9" x14ac:dyDescent="0.2">
      <c r="I2552"/>
    </row>
    <row r="2553" spans="9:9" x14ac:dyDescent="0.2">
      <c r="I2553"/>
    </row>
    <row r="2554" spans="9:9" x14ac:dyDescent="0.2">
      <c r="I2554"/>
    </row>
    <row r="2555" spans="9:9" x14ac:dyDescent="0.2">
      <c r="I2555"/>
    </row>
    <row r="2556" spans="9:9" x14ac:dyDescent="0.2">
      <c r="I2556"/>
    </row>
    <row r="2557" spans="9:9" x14ac:dyDescent="0.2">
      <c r="I2557"/>
    </row>
    <row r="2558" spans="9:9" x14ac:dyDescent="0.2">
      <c r="I2558"/>
    </row>
    <row r="2559" spans="9:9" x14ac:dyDescent="0.2">
      <c r="I2559"/>
    </row>
    <row r="2560" spans="9:9" x14ac:dyDescent="0.2">
      <c r="I2560"/>
    </row>
    <row r="2561" spans="9:9" x14ac:dyDescent="0.2">
      <c r="I2561"/>
    </row>
    <row r="2562" spans="9:9" x14ac:dyDescent="0.2">
      <c r="I2562"/>
    </row>
    <row r="2563" spans="9:9" x14ac:dyDescent="0.2">
      <c r="I2563"/>
    </row>
    <row r="2564" spans="9:9" x14ac:dyDescent="0.2">
      <c r="I2564"/>
    </row>
    <row r="2565" spans="9:9" x14ac:dyDescent="0.2">
      <c r="I2565"/>
    </row>
    <row r="2566" spans="9:9" x14ac:dyDescent="0.2">
      <c r="I2566"/>
    </row>
    <row r="2567" spans="9:9" x14ac:dyDescent="0.2">
      <c r="I2567"/>
    </row>
    <row r="2568" spans="9:9" x14ac:dyDescent="0.2">
      <c r="I2568"/>
    </row>
    <row r="2569" spans="9:9" x14ac:dyDescent="0.2">
      <c r="I2569"/>
    </row>
    <row r="2570" spans="9:9" x14ac:dyDescent="0.2">
      <c r="I2570"/>
    </row>
    <row r="2571" spans="9:9" x14ac:dyDescent="0.2">
      <c r="I2571"/>
    </row>
    <row r="2572" spans="9:9" x14ac:dyDescent="0.2">
      <c r="I2572"/>
    </row>
    <row r="2573" spans="9:9" x14ac:dyDescent="0.2">
      <c r="I2573"/>
    </row>
    <row r="2574" spans="9:9" x14ac:dyDescent="0.2">
      <c r="I2574"/>
    </row>
    <row r="2575" spans="9:9" x14ac:dyDescent="0.2">
      <c r="I2575"/>
    </row>
    <row r="2576" spans="9:9" x14ac:dyDescent="0.2">
      <c r="I2576"/>
    </row>
    <row r="2577" spans="9:9" x14ac:dyDescent="0.2">
      <c r="I2577"/>
    </row>
    <row r="2578" spans="9:9" x14ac:dyDescent="0.2">
      <c r="I2578"/>
    </row>
    <row r="2579" spans="9:9" x14ac:dyDescent="0.2">
      <c r="I2579"/>
    </row>
    <row r="2580" spans="9:9" x14ac:dyDescent="0.2">
      <c r="I2580"/>
    </row>
    <row r="2581" spans="9:9" x14ac:dyDescent="0.2">
      <c r="I2581"/>
    </row>
    <row r="2582" spans="9:9" x14ac:dyDescent="0.2">
      <c r="I2582"/>
    </row>
    <row r="2583" spans="9:9" x14ac:dyDescent="0.2">
      <c r="I2583"/>
    </row>
    <row r="2584" spans="9:9" x14ac:dyDescent="0.2">
      <c r="I2584"/>
    </row>
    <row r="2585" spans="9:9" x14ac:dyDescent="0.2">
      <c r="I2585"/>
    </row>
    <row r="2586" spans="9:9" x14ac:dyDescent="0.2">
      <c r="I2586"/>
    </row>
    <row r="2587" spans="9:9" x14ac:dyDescent="0.2">
      <c r="I2587"/>
    </row>
    <row r="2588" spans="9:9" x14ac:dyDescent="0.2">
      <c r="I2588"/>
    </row>
    <row r="2589" spans="9:9" x14ac:dyDescent="0.2">
      <c r="I2589"/>
    </row>
    <row r="2590" spans="9:9" x14ac:dyDescent="0.2">
      <c r="I2590"/>
    </row>
    <row r="2591" spans="9:9" x14ac:dyDescent="0.2">
      <c r="I2591"/>
    </row>
    <row r="2592" spans="9:9" x14ac:dyDescent="0.2">
      <c r="I2592"/>
    </row>
    <row r="2593" spans="9:9" x14ac:dyDescent="0.2">
      <c r="I2593"/>
    </row>
    <row r="2594" spans="9:9" x14ac:dyDescent="0.2">
      <c r="I2594"/>
    </row>
    <row r="2595" spans="9:9" x14ac:dyDescent="0.2">
      <c r="I2595"/>
    </row>
    <row r="2596" spans="9:9" x14ac:dyDescent="0.2">
      <c r="I2596"/>
    </row>
    <row r="2597" spans="9:9" x14ac:dyDescent="0.2">
      <c r="I2597"/>
    </row>
    <row r="2598" spans="9:9" x14ac:dyDescent="0.2">
      <c r="I2598"/>
    </row>
    <row r="2599" spans="9:9" x14ac:dyDescent="0.2">
      <c r="I2599"/>
    </row>
    <row r="2600" spans="9:9" x14ac:dyDescent="0.2">
      <c r="I2600"/>
    </row>
    <row r="2601" spans="9:9" x14ac:dyDescent="0.2">
      <c r="I2601"/>
    </row>
    <row r="2602" spans="9:9" x14ac:dyDescent="0.2">
      <c r="I2602"/>
    </row>
    <row r="2603" spans="9:9" x14ac:dyDescent="0.2">
      <c r="I2603"/>
    </row>
    <row r="2604" spans="9:9" x14ac:dyDescent="0.2">
      <c r="I2604"/>
    </row>
    <row r="2605" spans="9:9" x14ac:dyDescent="0.2">
      <c r="I2605"/>
    </row>
    <row r="2606" spans="9:9" x14ac:dyDescent="0.2">
      <c r="I2606"/>
    </row>
    <row r="2607" spans="9:9" x14ac:dyDescent="0.2">
      <c r="I2607"/>
    </row>
    <row r="2608" spans="9:9" x14ac:dyDescent="0.2">
      <c r="I2608"/>
    </row>
    <row r="2609" spans="9:9" x14ac:dyDescent="0.2">
      <c r="I2609"/>
    </row>
    <row r="2610" spans="9:9" x14ac:dyDescent="0.2">
      <c r="I2610"/>
    </row>
    <row r="2611" spans="9:9" x14ac:dyDescent="0.2">
      <c r="I2611"/>
    </row>
    <row r="2612" spans="9:9" x14ac:dyDescent="0.2">
      <c r="I2612"/>
    </row>
    <row r="2613" spans="9:9" x14ac:dyDescent="0.2">
      <c r="I2613"/>
    </row>
    <row r="2614" spans="9:9" x14ac:dyDescent="0.2">
      <c r="I2614"/>
    </row>
    <row r="2615" spans="9:9" x14ac:dyDescent="0.2">
      <c r="I2615"/>
    </row>
    <row r="2616" spans="9:9" x14ac:dyDescent="0.2">
      <c r="I2616"/>
    </row>
    <row r="2617" spans="9:9" x14ac:dyDescent="0.2">
      <c r="I2617"/>
    </row>
    <row r="2618" spans="9:9" x14ac:dyDescent="0.2">
      <c r="I2618"/>
    </row>
    <row r="2619" spans="9:9" x14ac:dyDescent="0.2">
      <c r="I2619"/>
    </row>
    <row r="2620" spans="9:9" x14ac:dyDescent="0.2">
      <c r="I2620"/>
    </row>
    <row r="2621" spans="9:9" x14ac:dyDescent="0.2">
      <c r="I2621"/>
    </row>
    <row r="2622" spans="9:9" x14ac:dyDescent="0.2">
      <c r="I2622"/>
    </row>
    <row r="2623" spans="9:9" x14ac:dyDescent="0.2">
      <c r="I2623"/>
    </row>
    <row r="2624" spans="9:9" x14ac:dyDescent="0.2">
      <c r="I2624"/>
    </row>
    <row r="2625" spans="9:9" x14ac:dyDescent="0.2">
      <c r="I2625"/>
    </row>
    <row r="2626" spans="9:9" x14ac:dyDescent="0.2">
      <c r="I2626"/>
    </row>
    <row r="2627" spans="9:9" x14ac:dyDescent="0.2">
      <c r="I2627"/>
    </row>
    <row r="2628" spans="9:9" x14ac:dyDescent="0.2">
      <c r="I2628"/>
    </row>
    <row r="2629" spans="9:9" x14ac:dyDescent="0.2">
      <c r="I2629"/>
    </row>
    <row r="2630" spans="9:9" x14ac:dyDescent="0.2">
      <c r="I2630"/>
    </row>
    <row r="2631" spans="9:9" x14ac:dyDescent="0.2">
      <c r="I2631"/>
    </row>
    <row r="2632" spans="9:9" x14ac:dyDescent="0.2">
      <c r="I2632"/>
    </row>
    <row r="2633" spans="9:9" x14ac:dyDescent="0.2">
      <c r="I2633"/>
    </row>
    <row r="2634" spans="9:9" x14ac:dyDescent="0.2">
      <c r="I2634"/>
    </row>
    <row r="2635" spans="9:9" x14ac:dyDescent="0.2">
      <c r="I2635"/>
    </row>
    <row r="2636" spans="9:9" x14ac:dyDescent="0.2">
      <c r="I2636"/>
    </row>
    <row r="2637" spans="9:9" x14ac:dyDescent="0.2">
      <c r="I2637"/>
    </row>
    <row r="2638" spans="9:9" x14ac:dyDescent="0.2">
      <c r="I2638"/>
    </row>
    <row r="2639" spans="9:9" x14ac:dyDescent="0.2">
      <c r="I2639"/>
    </row>
    <row r="2640" spans="9:9" x14ac:dyDescent="0.2">
      <c r="I2640"/>
    </row>
    <row r="2641" spans="9:9" x14ac:dyDescent="0.2">
      <c r="I2641"/>
    </row>
    <row r="2642" spans="9:9" x14ac:dyDescent="0.2">
      <c r="I2642"/>
    </row>
    <row r="2643" spans="9:9" x14ac:dyDescent="0.2">
      <c r="I2643"/>
    </row>
    <row r="2644" spans="9:9" x14ac:dyDescent="0.2">
      <c r="I2644"/>
    </row>
    <row r="2645" spans="9:9" x14ac:dyDescent="0.2">
      <c r="I2645"/>
    </row>
    <row r="2646" spans="9:9" x14ac:dyDescent="0.2">
      <c r="I2646"/>
    </row>
    <row r="2647" spans="9:9" x14ac:dyDescent="0.2">
      <c r="I2647"/>
    </row>
    <row r="2648" spans="9:9" x14ac:dyDescent="0.2">
      <c r="I2648"/>
    </row>
    <row r="2649" spans="9:9" x14ac:dyDescent="0.2">
      <c r="I2649"/>
    </row>
    <row r="2650" spans="9:9" x14ac:dyDescent="0.2">
      <c r="I2650"/>
    </row>
    <row r="2651" spans="9:9" x14ac:dyDescent="0.2">
      <c r="I2651"/>
    </row>
    <row r="2652" spans="9:9" x14ac:dyDescent="0.2">
      <c r="I2652"/>
    </row>
    <row r="2653" spans="9:9" x14ac:dyDescent="0.2">
      <c r="I2653"/>
    </row>
    <row r="2654" spans="9:9" x14ac:dyDescent="0.2">
      <c r="I2654"/>
    </row>
    <row r="2655" spans="9:9" x14ac:dyDescent="0.2">
      <c r="I2655"/>
    </row>
    <row r="2656" spans="9:9" x14ac:dyDescent="0.2">
      <c r="I2656"/>
    </row>
    <row r="2657" spans="9:9" x14ac:dyDescent="0.2">
      <c r="I2657"/>
    </row>
    <row r="2658" spans="9:9" x14ac:dyDescent="0.2">
      <c r="I2658"/>
    </row>
    <row r="2659" spans="9:9" x14ac:dyDescent="0.2">
      <c r="I2659"/>
    </row>
    <row r="2660" spans="9:9" x14ac:dyDescent="0.2">
      <c r="I2660"/>
    </row>
    <row r="2661" spans="9:9" x14ac:dyDescent="0.2">
      <c r="I2661"/>
    </row>
    <row r="2662" spans="9:9" x14ac:dyDescent="0.2">
      <c r="I2662"/>
    </row>
    <row r="2663" spans="9:9" x14ac:dyDescent="0.2">
      <c r="I2663"/>
    </row>
    <row r="2664" spans="9:9" x14ac:dyDescent="0.2">
      <c r="I2664"/>
    </row>
    <row r="2665" spans="9:9" x14ac:dyDescent="0.2">
      <c r="I2665"/>
    </row>
    <row r="2666" spans="9:9" x14ac:dyDescent="0.2">
      <c r="I2666"/>
    </row>
    <row r="2667" spans="9:9" x14ac:dyDescent="0.2">
      <c r="I2667"/>
    </row>
    <row r="2668" spans="9:9" x14ac:dyDescent="0.2">
      <c r="I2668"/>
    </row>
    <row r="2669" spans="9:9" x14ac:dyDescent="0.2">
      <c r="I2669"/>
    </row>
    <row r="2670" spans="9:9" x14ac:dyDescent="0.2">
      <c r="I2670"/>
    </row>
    <row r="2671" spans="9:9" x14ac:dyDescent="0.2">
      <c r="I2671"/>
    </row>
    <row r="2672" spans="9:9" x14ac:dyDescent="0.2">
      <c r="I2672"/>
    </row>
    <row r="2673" spans="9:9" x14ac:dyDescent="0.2">
      <c r="I2673"/>
    </row>
    <row r="2674" spans="9:9" x14ac:dyDescent="0.2">
      <c r="I2674"/>
    </row>
    <row r="2675" spans="9:9" x14ac:dyDescent="0.2">
      <c r="I2675"/>
    </row>
    <row r="2676" spans="9:9" x14ac:dyDescent="0.2">
      <c r="I2676"/>
    </row>
    <row r="2677" spans="9:9" x14ac:dyDescent="0.2">
      <c r="I2677"/>
    </row>
    <row r="2678" spans="9:9" x14ac:dyDescent="0.2">
      <c r="I2678"/>
    </row>
    <row r="2679" spans="9:9" x14ac:dyDescent="0.2">
      <c r="I2679"/>
    </row>
    <row r="2680" spans="9:9" x14ac:dyDescent="0.2">
      <c r="I2680"/>
    </row>
    <row r="2681" spans="9:9" x14ac:dyDescent="0.2">
      <c r="I2681"/>
    </row>
    <row r="2682" spans="9:9" x14ac:dyDescent="0.2">
      <c r="I2682"/>
    </row>
    <row r="2683" spans="9:9" x14ac:dyDescent="0.2">
      <c r="I2683"/>
    </row>
    <row r="2684" spans="9:9" x14ac:dyDescent="0.2">
      <c r="I2684"/>
    </row>
    <row r="2685" spans="9:9" x14ac:dyDescent="0.2">
      <c r="I2685"/>
    </row>
    <row r="2686" spans="9:9" x14ac:dyDescent="0.2">
      <c r="I2686"/>
    </row>
    <row r="2687" spans="9:9" x14ac:dyDescent="0.2">
      <c r="I2687"/>
    </row>
    <row r="2688" spans="9:9" x14ac:dyDescent="0.2">
      <c r="I2688"/>
    </row>
    <row r="2689" spans="9:9" x14ac:dyDescent="0.2">
      <c r="I2689"/>
    </row>
    <row r="2690" spans="9:9" x14ac:dyDescent="0.2">
      <c r="I2690"/>
    </row>
    <row r="2691" spans="9:9" x14ac:dyDescent="0.2">
      <c r="I2691"/>
    </row>
    <row r="2692" spans="9:9" x14ac:dyDescent="0.2">
      <c r="I2692"/>
    </row>
    <row r="2693" spans="9:9" x14ac:dyDescent="0.2">
      <c r="I2693"/>
    </row>
    <row r="2694" spans="9:9" x14ac:dyDescent="0.2">
      <c r="I2694"/>
    </row>
    <row r="2695" spans="9:9" x14ac:dyDescent="0.2">
      <c r="I2695"/>
    </row>
    <row r="2696" spans="9:9" x14ac:dyDescent="0.2">
      <c r="I2696"/>
    </row>
    <row r="2697" spans="9:9" x14ac:dyDescent="0.2">
      <c r="I2697"/>
    </row>
    <row r="2698" spans="9:9" x14ac:dyDescent="0.2">
      <c r="I2698"/>
    </row>
    <row r="2699" spans="9:9" x14ac:dyDescent="0.2">
      <c r="I2699"/>
    </row>
    <row r="2700" spans="9:9" x14ac:dyDescent="0.2">
      <c r="I2700"/>
    </row>
    <row r="2701" spans="9:9" x14ac:dyDescent="0.2">
      <c r="I2701"/>
    </row>
    <row r="2702" spans="9:9" x14ac:dyDescent="0.2">
      <c r="I2702"/>
    </row>
    <row r="2703" spans="9:9" x14ac:dyDescent="0.2">
      <c r="I2703"/>
    </row>
    <row r="2704" spans="9:9" x14ac:dyDescent="0.2">
      <c r="I2704"/>
    </row>
    <row r="2705" spans="9:9" x14ac:dyDescent="0.2">
      <c r="I2705"/>
    </row>
    <row r="2706" spans="9:9" x14ac:dyDescent="0.2">
      <c r="I2706"/>
    </row>
    <row r="2707" spans="9:9" x14ac:dyDescent="0.2">
      <c r="I2707"/>
    </row>
    <row r="2708" spans="9:9" x14ac:dyDescent="0.2">
      <c r="I2708"/>
    </row>
    <row r="2709" spans="9:9" x14ac:dyDescent="0.2">
      <c r="I2709"/>
    </row>
    <row r="2710" spans="9:9" x14ac:dyDescent="0.2">
      <c r="I2710"/>
    </row>
    <row r="2711" spans="9:9" x14ac:dyDescent="0.2">
      <c r="I2711"/>
    </row>
    <row r="2712" spans="9:9" x14ac:dyDescent="0.2">
      <c r="I2712"/>
    </row>
    <row r="2713" spans="9:9" x14ac:dyDescent="0.2">
      <c r="I2713"/>
    </row>
    <row r="2714" spans="9:9" x14ac:dyDescent="0.2">
      <c r="I2714"/>
    </row>
    <row r="2715" spans="9:9" x14ac:dyDescent="0.2">
      <c r="I2715"/>
    </row>
    <row r="2716" spans="9:9" x14ac:dyDescent="0.2">
      <c r="I2716"/>
    </row>
    <row r="2717" spans="9:9" x14ac:dyDescent="0.2">
      <c r="I2717"/>
    </row>
    <row r="2718" spans="9:9" x14ac:dyDescent="0.2">
      <c r="I2718"/>
    </row>
    <row r="2719" spans="9:9" x14ac:dyDescent="0.2">
      <c r="I2719"/>
    </row>
    <row r="2720" spans="9:9" x14ac:dyDescent="0.2">
      <c r="I2720"/>
    </row>
    <row r="2721" spans="9:9" x14ac:dyDescent="0.2">
      <c r="I2721"/>
    </row>
    <row r="2722" spans="9:9" x14ac:dyDescent="0.2">
      <c r="I2722"/>
    </row>
    <row r="2723" spans="9:9" x14ac:dyDescent="0.2">
      <c r="I2723"/>
    </row>
    <row r="2724" spans="9:9" x14ac:dyDescent="0.2">
      <c r="I2724"/>
    </row>
    <row r="2725" spans="9:9" x14ac:dyDescent="0.2">
      <c r="I2725"/>
    </row>
    <row r="2726" spans="9:9" x14ac:dyDescent="0.2">
      <c r="I2726"/>
    </row>
    <row r="2727" spans="9:9" x14ac:dyDescent="0.2">
      <c r="I2727"/>
    </row>
    <row r="2728" spans="9:9" x14ac:dyDescent="0.2">
      <c r="I2728"/>
    </row>
    <row r="2729" spans="9:9" x14ac:dyDescent="0.2">
      <c r="I2729"/>
    </row>
    <row r="2730" spans="9:9" x14ac:dyDescent="0.2">
      <c r="I2730"/>
    </row>
    <row r="2731" spans="9:9" x14ac:dyDescent="0.2">
      <c r="I2731"/>
    </row>
    <row r="2732" spans="9:9" x14ac:dyDescent="0.2">
      <c r="I2732"/>
    </row>
    <row r="2733" spans="9:9" x14ac:dyDescent="0.2">
      <c r="I2733"/>
    </row>
    <row r="2734" spans="9:9" x14ac:dyDescent="0.2">
      <c r="I2734"/>
    </row>
    <row r="2735" spans="9:9" x14ac:dyDescent="0.2">
      <c r="I2735"/>
    </row>
    <row r="2736" spans="9:9" x14ac:dyDescent="0.2">
      <c r="I2736"/>
    </row>
    <row r="2737" spans="9:9" x14ac:dyDescent="0.2">
      <c r="I2737"/>
    </row>
    <row r="2738" spans="9:9" x14ac:dyDescent="0.2">
      <c r="I2738"/>
    </row>
    <row r="2739" spans="9:9" x14ac:dyDescent="0.2">
      <c r="I2739"/>
    </row>
    <row r="2740" spans="9:9" x14ac:dyDescent="0.2">
      <c r="I2740"/>
    </row>
    <row r="2741" spans="9:9" x14ac:dyDescent="0.2">
      <c r="I2741"/>
    </row>
    <row r="2742" spans="9:9" x14ac:dyDescent="0.2">
      <c r="I2742"/>
    </row>
    <row r="2743" spans="9:9" x14ac:dyDescent="0.2">
      <c r="I2743"/>
    </row>
    <row r="2744" spans="9:9" x14ac:dyDescent="0.2">
      <c r="I2744"/>
    </row>
    <row r="2745" spans="9:9" x14ac:dyDescent="0.2">
      <c r="I2745"/>
    </row>
    <row r="2746" spans="9:9" x14ac:dyDescent="0.2">
      <c r="I2746"/>
    </row>
    <row r="2747" spans="9:9" x14ac:dyDescent="0.2">
      <c r="I2747"/>
    </row>
    <row r="2748" spans="9:9" x14ac:dyDescent="0.2">
      <c r="I2748"/>
    </row>
    <row r="2749" spans="9:9" x14ac:dyDescent="0.2">
      <c r="I2749"/>
    </row>
    <row r="2750" spans="9:9" x14ac:dyDescent="0.2">
      <c r="I2750"/>
    </row>
    <row r="2751" spans="9:9" x14ac:dyDescent="0.2">
      <c r="I2751"/>
    </row>
    <row r="2752" spans="9:9" x14ac:dyDescent="0.2">
      <c r="I2752"/>
    </row>
    <row r="2753" spans="9:9" x14ac:dyDescent="0.2">
      <c r="I2753"/>
    </row>
    <row r="2754" spans="9:9" x14ac:dyDescent="0.2">
      <c r="I2754"/>
    </row>
    <row r="2755" spans="9:9" x14ac:dyDescent="0.2">
      <c r="I2755"/>
    </row>
    <row r="2756" spans="9:9" x14ac:dyDescent="0.2">
      <c r="I2756"/>
    </row>
    <row r="2757" spans="9:9" x14ac:dyDescent="0.2">
      <c r="I2757"/>
    </row>
    <row r="2758" spans="9:9" x14ac:dyDescent="0.2">
      <c r="I2758"/>
    </row>
    <row r="2759" spans="9:9" x14ac:dyDescent="0.2">
      <c r="I2759"/>
    </row>
    <row r="2760" spans="9:9" x14ac:dyDescent="0.2">
      <c r="I2760"/>
    </row>
    <row r="2761" spans="9:9" x14ac:dyDescent="0.2">
      <c r="I2761"/>
    </row>
    <row r="2762" spans="9:9" x14ac:dyDescent="0.2">
      <c r="I2762"/>
    </row>
    <row r="2763" spans="9:9" x14ac:dyDescent="0.2">
      <c r="I2763"/>
    </row>
    <row r="2764" spans="9:9" x14ac:dyDescent="0.2">
      <c r="I2764"/>
    </row>
    <row r="2765" spans="9:9" x14ac:dyDescent="0.2">
      <c r="I2765"/>
    </row>
    <row r="2766" spans="9:9" x14ac:dyDescent="0.2">
      <c r="I2766"/>
    </row>
    <row r="2767" spans="9:9" x14ac:dyDescent="0.2">
      <c r="I2767"/>
    </row>
    <row r="2768" spans="9:9" x14ac:dyDescent="0.2">
      <c r="I2768"/>
    </row>
    <row r="2769" spans="9:9" x14ac:dyDescent="0.2">
      <c r="I2769"/>
    </row>
    <row r="2770" spans="9:9" x14ac:dyDescent="0.2">
      <c r="I2770"/>
    </row>
    <row r="2771" spans="9:9" x14ac:dyDescent="0.2">
      <c r="I2771"/>
    </row>
    <row r="2772" spans="9:9" x14ac:dyDescent="0.2">
      <c r="I2772"/>
    </row>
    <row r="2773" spans="9:9" x14ac:dyDescent="0.2">
      <c r="I2773"/>
    </row>
    <row r="2774" spans="9:9" x14ac:dyDescent="0.2">
      <c r="I2774"/>
    </row>
    <row r="2775" spans="9:9" x14ac:dyDescent="0.2">
      <c r="I2775"/>
    </row>
    <row r="2776" spans="9:9" x14ac:dyDescent="0.2">
      <c r="I2776"/>
    </row>
    <row r="2777" spans="9:9" x14ac:dyDescent="0.2">
      <c r="I2777"/>
    </row>
    <row r="2778" spans="9:9" x14ac:dyDescent="0.2">
      <c r="I2778"/>
    </row>
    <row r="2779" spans="9:9" x14ac:dyDescent="0.2">
      <c r="I2779"/>
    </row>
    <row r="2780" spans="9:9" x14ac:dyDescent="0.2">
      <c r="I2780"/>
    </row>
    <row r="2781" spans="9:9" x14ac:dyDescent="0.2">
      <c r="I2781"/>
    </row>
    <row r="2782" spans="9:9" x14ac:dyDescent="0.2">
      <c r="I2782"/>
    </row>
    <row r="2783" spans="9:9" x14ac:dyDescent="0.2">
      <c r="I2783"/>
    </row>
    <row r="2784" spans="9:9" x14ac:dyDescent="0.2">
      <c r="I2784"/>
    </row>
    <row r="2785" spans="9:9" x14ac:dyDescent="0.2">
      <c r="I2785"/>
    </row>
    <row r="2786" spans="9:9" x14ac:dyDescent="0.2">
      <c r="I2786"/>
    </row>
    <row r="2787" spans="9:9" x14ac:dyDescent="0.2">
      <c r="I2787"/>
    </row>
    <row r="2788" spans="9:9" x14ac:dyDescent="0.2">
      <c r="I2788"/>
    </row>
    <row r="2789" spans="9:9" x14ac:dyDescent="0.2">
      <c r="I2789"/>
    </row>
    <row r="2790" spans="9:9" x14ac:dyDescent="0.2">
      <c r="I2790"/>
    </row>
    <row r="2791" spans="9:9" x14ac:dyDescent="0.2">
      <c r="I2791"/>
    </row>
    <row r="2792" spans="9:9" x14ac:dyDescent="0.2">
      <c r="I2792"/>
    </row>
    <row r="2793" spans="9:9" x14ac:dyDescent="0.2">
      <c r="I2793"/>
    </row>
    <row r="2794" spans="9:9" x14ac:dyDescent="0.2">
      <c r="I2794"/>
    </row>
    <row r="2795" spans="9:9" x14ac:dyDescent="0.2">
      <c r="I2795"/>
    </row>
    <row r="2796" spans="9:9" x14ac:dyDescent="0.2">
      <c r="I2796"/>
    </row>
    <row r="2797" spans="9:9" x14ac:dyDescent="0.2">
      <c r="I2797"/>
    </row>
    <row r="2798" spans="9:9" x14ac:dyDescent="0.2">
      <c r="I2798"/>
    </row>
    <row r="2799" spans="9:9" x14ac:dyDescent="0.2">
      <c r="I2799"/>
    </row>
    <row r="2800" spans="9:9" x14ac:dyDescent="0.2">
      <c r="I2800"/>
    </row>
    <row r="2801" spans="9:9" x14ac:dyDescent="0.2">
      <c r="I2801"/>
    </row>
    <row r="2802" spans="9:9" x14ac:dyDescent="0.2">
      <c r="I2802"/>
    </row>
    <row r="2803" spans="9:9" x14ac:dyDescent="0.2">
      <c r="I2803"/>
    </row>
    <row r="2804" spans="9:9" x14ac:dyDescent="0.2">
      <c r="I2804"/>
    </row>
    <row r="2805" spans="9:9" x14ac:dyDescent="0.2">
      <c r="I2805"/>
    </row>
    <row r="2806" spans="9:9" x14ac:dyDescent="0.2">
      <c r="I2806"/>
    </row>
    <row r="2807" spans="9:9" x14ac:dyDescent="0.2">
      <c r="I2807"/>
    </row>
    <row r="2808" spans="9:9" x14ac:dyDescent="0.2">
      <c r="I2808"/>
    </row>
    <row r="2809" spans="9:9" x14ac:dyDescent="0.2">
      <c r="I2809"/>
    </row>
    <row r="2810" spans="9:9" x14ac:dyDescent="0.2">
      <c r="I2810"/>
    </row>
    <row r="2811" spans="9:9" x14ac:dyDescent="0.2">
      <c r="I2811"/>
    </row>
    <row r="2812" spans="9:9" x14ac:dyDescent="0.2">
      <c r="I2812"/>
    </row>
    <row r="2813" spans="9:9" x14ac:dyDescent="0.2">
      <c r="I2813"/>
    </row>
    <row r="2814" spans="9:9" x14ac:dyDescent="0.2">
      <c r="I2814"/>
    </row>
    <row r="2815" spans="9:9" x14ac:dyDescent="0.2">
      <c r="I2815"/>
    </row>
    <row r="2816" spans="9:9" x14ac:dyDescent="0.2">
      <c r="I2816"/>
    </row>
    <row r="2817" spans="9:9" x14ac:dyDescent="0.2">
      <c r="I2817"/>
    </row>
    <row r="2818" spans="9:9" x14ac:dyDescent="0.2">
      <c r="I2818"/>
    </row>
    <row r="2819" spans="9:9" x14ac:dyDescent="0.2">
      <c r="I2819"/>
    </row>
    <row r="2820" spans="9:9" x14ac:dyDescent="0.2">
      <c r="I2820"/>
    </row>
    <row r="2821" spans="9:9" x14ac:dyDescent="0.2">
      <c r="I2821"/>
    </row>
    <row r="2822" spans="9:9" x14ac:dyDescent="0.2">
      <c r="I2822"/>
    </row>
    <row r="2823" spans="9:9" x14ac:dyDescent="0.2">
      <c r="I2823"/>
    </row>
    <row r="2824" spans="9:9" x14ac:dyDescent="0.2">
      <c r="I2824"/>
    </row>
    <row r="2825" spans="9:9" x14ac:dyDescent="0.2">
      <c r="I2825"/>
    </row>
    <row r="2826" spans="9:9" x14ac:dyDescent="0.2">
      <c r="I2826"/>
    </row>
    <row r="2827" spans="9:9" x14ac:dyDescent="0.2">
      <c r="I2827"/>
    </row>
    <row r="2828" spans="9:9" x14ac:dyDescent="0.2">
      <c r="I2828"/>
    </row>
    <row r="2829" spans="9:9" x14ac:dyDescent="0.2">
      <c r="I2829"/>
    </row>
    <row r="2830" spans="9:9" x14ac:dyDescent="0.2">
      <c r="I2830"/>
    </row>
    <row r="2831" spans="9:9" x14ac:dyDescent="0.2">
      <c r="I2831"/>
    </row>
    <row r="2832" spans="9:9" x14ac:dyDescent="0.2">
      <c r="I2832"/>
    </row>
    <row r="2833" spans="9:9" x14ac:dyDescent="0.2">
      <c r="I2833"/>
    </row>
    <row r="2834" spans="9:9" x14ac:dyDescent="0.2">
      <c r="I2834"/>
    </row>
    <row r="2835" spans="9:9" x14ac:dyDescent="0.2">
      <c r="I2835"/>
    </row>
    <row r="2836" spans="9:9" x14ac:dyDescent="0.2">
      <c r="I2836"/>
    </row>
    <row r="2837" spans="9:9" x14ac:dyDescent="0.2">
      <c r="I2837"/>
    </row>
    <row r="2838" spans="9:9" x14ac:dyDescent="0.2">
      <c r="I2838"/>
    </row>
    <row r="2839" spans="9:9" x14ac:dyDescent="0.2">
      <c r="I2839"/>
    </row>
    <row r="2840" spans="9:9" x14ac:dyDescent="0.2">
      <c r="I2840"/>
    </row>
    <row r="2841" spans="9:9" x14ac:dyDescent="0.2">
      <c r="I2841"/>
    </row>
    <row r="2842" spans="9:9" x14ac:dyDescent="0.2">
      <c r="I2842"/>
    </row>
    <row r="2843" spans="9:9" x14ac:dyDescent="0.2">
      <c r="I2843"/>
    </row>
    <row r="2844" spans="9:9" x14ac:dyDescent="0.2">
      <c r="I2844"/>
    </row>
    <row r="2845" spans="9:9" x14ac:dyDescent="0.2">
      <c r="I2845"/>
    </row>
    <row r="2846" spans="9:9" x14ac:dyDescent="0.2">
      <c r="I2846"/>
    </row>
    <row r="2847" spans="9:9" x14ac:dyDescent="0.2">
      <c r="I2847"/>
    </row>
    <row r="2848" spans="9:9" x14ac:dyDescent="0.2">
      <c r="I2848"/>
    </row>
    <row r="2849" spans="9:9" x14ac:dyDescent="0.2">
      <c r="I2849"/>
    </row>
    <row r="2850" spans="9:9" x14ac:dyDescent="0.2">
      <c r="I2850"/>
    </row>
    <row r="2851" spans="9:9" x14ac:dyDescent="0.2">
      <c r="I2851"/>
    </row>
    <row r="2852" spans="9:9" x14ac:dyDescent="0.2">
      <c r="I2852"/>
    </row>
    <row r="2853" spans="9:9" x14ac:dyDescent="0.2">
      <c r="I2853"/>
    </row>
    <row r="2854" spans="9:9" x14ac:dyDescent="0.2">
      <c r="I2854"/>
    </row>
    <row r="2855" spans="9:9" x14ac:dyDescent="0.2">
      <c r="I2855"/>
    </row>
    <row r="2856" spans="9:9" x14ac:dyDescent="0.2">
      <c r="I2856"/>
    </row>
    <row r="2857" spans="9:9" x14ac:dyDescent="0.2">
      <c r="I2857"/>
    </row>
    <row r="2858" spans="9:9" x14ac:dyDescent="0.2">
      <c r="I2858"/>
    </row>
    <row r="2859" spans="9:9" x14ac:dyDescent="0.2">
      <c r="I2859"/>
    </row>
    <row r="2860" spans="9:9" x14ac:dyDescent="0.2">
      <c r="I2860"/>
    </row>
    <row r="2861" spans="9:9" x14ac:dyDescent="0.2">
      <c r="I2861"/>
    </row>
    <row r="2862" spans="9:9" x14ac:dyDescent="0.2">
      <c r="I2862"/>
    </row>
    <row r="2863" spans="9:9" x14ac:dyDescent="0.2">
      <c r="I2863"/>
    </row>
    <row r="2864" spans="9:9" x14ac:dyDescent="0.2">
      <c r="I2864"/>
    </row>
    <row r="2865" spans="9:9" x14ac:dyDescent="0.2">
      <c r="I2865"/>
    </row>
    <row r="2866" spans="9:9" x14ac:dyDescent="0.2">
      <c r="I2866"/>
    </row>
    <row r="2867" spans="9:9" x14ac:dyDescent="0.2">
      <c r="I2867"/>
    </row>
    <row r="2868" spans="9:9" x14ac:dyDescent="0.2">
      <c r="I2868"/>
    </row>
    <row r="2869" spans="9:9" x14ac:dyDescent="0.2">
      <c r="I2869"/>
    </row>
    <row r="2870" spans="9:9" x14ac:dyDescent="0.2">
      <c r="I2870"/>
    </row>
    <row r="2871" spans="9:9" x14ac:dyDescent="0.2">
      <c r="I2871"/>
    </row>
    <row r="2872" spans="9:9" x14ac:dyDescent="0.2">
      <c r="I2872"/>
    </row>
    <row r="2873" spans="9:9" x14ac:dyDescent="0.2">
      <c r="I2873"/>
    </row>
    <row r="2874" spans="9:9" x14ac:dyDescent="0.2">
      <c r="I2874"/>
    </row>
    <row r="2875" spans="9:9" x14ac:dyDescent="0.2">
      <c r="I2875"/>
    </row>
    <row r="2876" spans="9:9" x14ac:dyDescent="0.2">
      <c r="I2876"/>
    </row>
    <row r="2877" spans="9:9" x14ac:dyDescent="0.2">
      <c r="I2877"/>
    </row>
    <row r="2878" spans="9:9" x14ac:dyDescent="0.2">
      <c r="I2878"/>
    </row>
    <row r="2879" spans="9:9" x14ac:dyDescent="0.2">
      <c r="I2879"/>
    </row>
    <row r="2880" spans="9:9" x14ac:dyDescent="0.2">
      <c r="I2880"/>
    </row>
    <row r="2881" spans="9:9" x14ac:dyDescent="0.2">
      <c r="I2881"/>
    </row>
    <row r="2882" spans="9:9" x14ac:dyDescent="0.2">
      <c r="I2882"/>
    </row>
    <row r="2883" spans="9:9" x14ac:dyDescent="0.2">
      <c r="I2883"/>
    </row>
    <row r="2884" spans="9:9" x14ac:dyDescent="0.2">
      <c r="I2884"/>
    </row>
    <row r="2885" spans="9:9" x14ac:dyDescent="0.2">
      <c r="I2885"/>
    </row>
    <row r="2886" spans="9:9" x14ac:dyDescent="0.2">
      <c r="I2886"/>
    </row>
    <row r="2887" spans="9:9" x14ac:dyDescent="0.2">
      <c r="I2887"/>
    </row>
    <row r="2888" spans="9:9" x14ac:dyDescent="0.2">
      <c r="I2888"/>
    </row>
    <row r="2889" spans="9:9" x14ac:dyDescent="0.2">
      <c r="I2889"/>
    </row>
    <row r="2890" spans="9:9" x14ac:dyDescent="0.2">
      <c r="I2890"/>
    </row>
    <row r="2891" spans="9:9" x14ac:dyDescent="0.2">
      <c r="I2891"/>
    </row>
    <row r="2892" spans="9:9" x14ac:dyDescent="0.2">
      <c r="I2892"/>
    </row>
    <row r="2893" spans="9:9" x14ac:dyDescent="0.2">
      <c r="I2893"/>
    </row>
    <row r="2894" spans="9:9" x14ac:dyDescent="0.2">
      <c r="I2894"/>
    </row>
    <row r="2895" spans="9:9" x14ac:dyDescent="0.2">
      <c r="I2895"/>
    </row>
    <row r="2896" spans="9:9" x14ac:dyDescent="0.2">
      <c r="I2896"/>
    </row>
    <row r="2897" spans="9:9" x14ac:dyDescent="0.2">
      <c r="I2897"/>
    </row>
    <row r="2898" spans="9:9" x14ac:dyDescent="0.2">
      <c r="I2898"/>
    </row>
    <row r="2899" spans="9:9" x14ac:dyDescent="0.2">
      <c r="I2899"/>
    </row>
    <row r="2900" spans="9:9" x14ac:dyDescent="0.2">
      <c r="I2900"/>
    </row>
    <row r="2901" spans="9:9" x14ac:dyDescent="0.2">
      <c r="I2901"/>
    </row>
    <row r="2902" spans="9:9" x14ac:dyDescent="0.2">
      <c r="I2902"/>
    </row>
    <row r="2903" spans="9:9" x14ac:dyDescent="0.2">
      <c r="I2903"/>
    </row>
    <row r="2904" spans="9:9" x14ac:dyDescent="0.2">
      <c r="I2904"/>
    </row>
    <row r="2905" spans="9:9" x14ac:dyDescent="0.2">
      <c r="I2905"/>
    </row>
    <row r="2906" spans="9:9" x14ac:dyDescent="0.2">
      <c r="I2906"/>
    </row>
    <row r="2907" spans="9:9" x14ac:dyDescent="0.2">
      <c r="I2907"/>
    </row>
    <row r="2908" spans="9:9" x14ac:dyDescent="0.2">
      <c r="I2908"/>
    </row>
    <row r="2909" spans="9:9" x14ac:dyDescent="0.2">
      <c r="I2909"/>
    </row>
    <row r="2910" spans="9:9" x14ac:dyDescent="0.2">
      <c r="I2910"/>
    </row>
    <row r="2911" spans="9:9" x14ac:dyDescent="0.2">
      <c r="I2911"/>
    </row>
    <row r="2912" spans="9:9" x14ac:dyDescent="0.2">
      <c r="I2912"/>
    </row>
    <row r="2913" spans="9:9" x14ac:dyDescent="0.2">
      <c r="I2913"/>
    </row>
    <row r="2914" spans="9:9" x14ac:dyDescent="0.2">
      <c r="I2914"/>
    </row>
    <row r="2915" spans="9:9" x14ac:dyDescent="0.2">
      <c r="I2915"/>
    </row>
    <row r="2916" spans="9:9" x14ac:dyDescent="0.2">
      <c r="I2916"/>
    </row>
    <row r="2917" spans="9:9" x14ac:dyDescent="0.2">
      <c r="I2917"/>
    </row>
    <row r="2918" spans="9:9" x14ac:dyDescent="0.2">
      <c r="I2918"/>
    </row>
    <row r="2919" spans="9:9" x14ac:dyDescent="0.2">
      <c r="I2919"/>
    </row>
    <row r="2920" spans="9:9" x14ac:dyDescent="0.2">
      <c r="I2920"/>
    </row>
    <row r="2921" spans="9:9" x14ac:dyDescent="0.2">
      <c r="I2921"/>
    </row>
    <row r="2922" spans="9:9" x14ac:dyDescent="0.2">
      <c r="I2922"/>
    </row>
    <row r="2923" spans="9:9" x14ac:dyDescent="0.2">
      <c r="I2923"/>
    </row>
    <row r="2924" spans="9:9" x14ac:dyDescent="0.2">
      <c r="I2924"/>
    </row>
    <row r="2925" spans="9:9" x14ac:dyDescent="0.2">
      <c r="I2925"/>
    </row>
    <row r="2926" spans="9:9" x14ac:dyDescent="0.2">
      <c r="I2926"/>
    </row>
    <row r="2927" spans="9:9" x14ac:dyDescent="0.2">
      <c r="I2927"/>
    </row>
    <row r="2928" spans="9:9" x14ac:dyDescent="0.2">
      <c r="I2928"/>
    </row>
    <row r="2929" spans="9:9" x14ac:dyDescent="0.2">
      <c r="I2929"/>
    </row>
    <row r="2930" spans="9:9" x14ac:dyDescent="0.2">
      <c r="I2930"/>
    </row>
    <row r="2931" spans="9:9" x14ac:dyDescent="0.2">
      <c r="I2931"/>
    </row>
    <row r="2932" spans="9:9" x14ac:dyDescent="0.2">
      <c r="I2932"/>
    </row>
    <row r="2933" spans="9:9" x14ac:dyDescent="0.2">
      <c r="I2933"/>
    </row>
    <row r="2934" spans="9:9" x14ac:dyDescent="0.2">
      <c r="I2934"/>
    </row>
    <row r="2935" spans="9:9" x14ac:dyDescent="0.2">
      <c r="I2935"/>
    </row>
    <row r="2936" spans="9:9" x14ac:dyDescent="0.2">
      <c r="I2936"/>
    </row>
    <row r="2937" spans="9:9" x14ac:dyDescent="0.2">
      <c r="I2937"/>
    </row>
    <row r="2938" spans="9:9" x14ac:dyDescent="0.2">
      <c r="I2938"/>
    </row>
    <row r="2939" spans="9:9" x14ac:dyDescent="0.2">
      <c r="I2939"/>
    </row>
    <row r="2940" spans="9:9" x14ac:dyDescent="0.2">
      <c r="I2940"/>
    </row>
    <row r="2941" spans="9:9" x14ac:dyDescent="0.2">
      <c r="I2941"/>
    </row>
    <row r="2942" spans="9:9" x14ac:dyDescent="0.2">
      <c r="I2942"/>
    </row>
    <row r="2943" spans="9:9" x14ac:dyDescent="0.2">
      <c r="I2943"/>
    </row>
    <row r="2944" spans="9:9" x14ac:dyDescent="0.2">
      <c r="I2944"/>
    </row>
    <row r="2945" spans="9:9" x14ac:dyDescent="0.2">
      <c r="I2945"/>
    </row>
    <row r="2946" spans="9:9" x14ac:dyDescent="0.2">
      <c r="I2946"/>
    </row>
    <row r="2947" spans="9:9" x14ac:dyDescent="0.2">
      <c r="I2947"/>
    </row>
    <row r="2948" spans="9:9" x14ac:dyDescent="0.2">
      <c r="I2948"/>
    </row>
    <row r="2949" spans="9:9" x14ac:dyDescent="0.2">
      <c r="I2949"/>
    </row>
    <row r="2950" spans="9:9" x14ac:dyDescent="0.2">
      <c r="I2950"/>
    </row>
    <row r="2951" spans="9:9" x14ac:dyDescent="0.2">
      <c r="I2951"/>
    </row>
    <row r="2952" spans="9:9" x14ac:dyDescent="0.2">
      <c r="I2952"/>
    </row>
    <row r="2953" spans="9:9" x14ac:dyDescent="0.2">
      <c r="I2953"/>
    </row>
    <row r="2954" spans="9:9" x14ac:dyDescent="0.2">
      <c r="I2954"/>
    </row>
    <row r="2955" spans="9:9" x14ac:dyDescent="0.2">
      <c r="I2955"/>
    </row>
    <row r="2956" spans="9:9" x14ac:dyDescent="0.2">
      <c r="I2956"/>
    </row>
    <row r="2957" spans="9:9" x14ac:dyDescent="0.2">
      <c r="I2957"/>
    </row>
    <row r="2958" spans="9:9" x14ac:dyDescent="0.2">
      <c r="I2958"/>
    </row>
    <row r="2959" spans="9:9" x14ac:dyDescent="0.2">
      <c r="I2959"/>
    </row>
    <row r="2960" spans="9:9" x14ac:dyDescent="0.2">
      <c r="I2960"/>
    </row>
    <row r="2961" spans="9:9" x14ac:dyDescent="0.2">
      <c r="I2961"/>
    </row>
    <row r="2962" spans="9:9" x14ac:dyDescent="0.2">
      <c r="I2962"/>
    </row>
    <row r="2963" spans="9:9" x14ac:dyDescent="0.2">
      <c r="I2963"/>
    </row>
    <row r="2964" spans="9:9" x14ac:dyDescent="0.2">
      <c r="I2964"/>
    </row>
    <row r="2965" spans="9:9" x14ac:dyDescent="0.2">
      <c r="I2965"/>
    </row>
    <row r="2966" spans="9:9" x14ac:dyDescent="0.2">
      <c r="I2966"/>
    </row>
    <row r="2967" spans="9:9" x14ac:dyDescent="0.2">
      <c r="I2967"/>
    </row>
    <row r="2968" spans="9:9" x14ac:dyDescent="0.2">
      <c r="I2968"/>
    </row>
    <row r="2969" spans="9:9" x14ac:dyDescent="0.2">
      <c r="I2969"/>
    </row>
    <row r="2970" spans="9:9" x14ac:dyDescent="0.2">
      <c r="I2970"/>
    </row>
    <row r="2971" spans="9:9" x14ac:dyDescent="0.2">
      <c r="I2971"/>
    </row>
    <row r="2972" spans="9:9" x14ac:dyDescent="0.2">
      <c r="I2972"/>
    </row>
    <row r="2973" spans="9:9" x14ac:dyDescent="0.2">
      <c r="I2973"/>
    </row>
    <row r="2974" spans="9:9" x14ac:dyDescent="0.2">
      <c r="I2974"/>
    </row>
    <row r="2975" spans="9:9" x14ac:dyDescent="0.2">
      <c r="I2975"/>
    </row>
    <row r="2976" spans="9:9" x14ac:dyDescent="0.2">
      <c r="I2976"/>
    </row>
    <row r="2977" spans="9:9" x14ac:dyDescent="0.2">
      <c r="I2977"/>
    </row>
    <row r="2978" spans="9:9" x14ac:dyDescent="0.2">
      <c r="I2978"/>
    </row>
    <row r="2979" spans="9:9" x14ac:dyDescent="0.2">
      <c r="I2979"/>
    </row>
    <row r="2980" spans="9:9" x14ac:dyDescent="0.2">
      <c r="I2980"/>
    </row>
    <row r="2981" spans="9:9" x14ac:dyDescent="0.2">
      <c r="I2981"/>
    </row>
    <row r="2982" spans="9:9" x14ac:dyDescent="0.2">
      <c r="I2982"/>
    </row>
    <row r="2983" spans="9:9" x14ac:dyDescent="0.2">
      <c r="I2983"/>
    </row>
    <row r="2984" spans="9:9" x14ac:dyDescent="0.2">
      <c r="I2984"/>
    </row>
    <row r="2985" spans="9:9" x14ac:dyDescent="0.2">
      <c r="I2985"/>
    </row>
    <row r="2986" spans="9:9" x14ac:dyDescent="0.2">
      <c r="I2986"/>
    </row>
    <row r="2987" spans="9:9" x14ac:dyDescent="0.2">
      <c r="I2987"/>
    </row>
    <row r="2988" spans="9:9" x14ac:dyDescent="0.2">
      <c r="I2988"/>
    </row>
    <row r="2989" spans="9:9" x14ac:dyDescent="0.2">
      <c r="I2989"/>
    </row>
    <row r="2990" spans="9:9" x14ac:dyDescent="0.2">
      <c r="I2990"/>
    </row>
    <row r="2991" spans="9:9" x14ac:dyDescent="0.2">
      <c r="I2991"/>
    </row>
    <row r="2992" spans="9:9" x14ac:dyDescent="0.2">
      <c r="I2992"/>
    </row>
    <row r="2993" spans="9:9" x14ac:dyDescent="0.2">
      <c r="I2993"/>
    </row>
    <row r="2994" spans="9:9" x14ac:dyDescent="0.2">
      <c r="I2994"/>
    </row>
    <row r="2995" spans="9:9" x14ac:dyDescent="0.2">
      <c r="I2995"/>
    </row>
    <row r="2996" spans="9:9" x14ac:dyDescent="0.2">
      <c r="I2996"/>
    </row>
    <row r="2997" spans="9:9" x14ac:dyDescent="0.2">
      <c r="I2997"/>
    </row>
    <row r="2998" spans="9:9" x14ac:dyDescent="0.2">
      <c r="I2998"/>
    </row>
    <row r="2999" spans="9:9" x14ac:dyDescent="0.2">
      <c r="I2999"/>
    </row>
    <row r="3000" spans="9:9" x14ac:dyDescent="0.2">
      <c r="I3000"/>
    </row>
    <row r="3001" spans="9:9" x14ac:dyDescent="0.2">
      <c r="I3001"/>
    </row>
    <row r="3002" spans="9:9" x14ac:dyDescent="0.2">
      <c r="I3002"/>
    </row>
    <row r="3003" spans="9:9" x14ac:dyDescent="0.2">
      <c r="I3003"/>
    </row>
    <row r="3004" spans="9:9" x14ac:dyDescent="0.2">
      <c r="I3004"/>
    </row>
    <row r="3005" spans="9:9" x14ac:dyDescent="0.2">
      <c r="I3005"/>
    </row>
    <row r="3006" spans="9:9" x14ac:dyDescent="0.2">
      <c r="I3006"/>
    </row>
    <row r="3007" spans="9:9" x14ac:dyDescent="0.2">
      <c r="I3007"/>
    </row>
    <row r="3008" spans="9:9" x14ac:dyDescent="0.2">
      <c r="I3008"/>
    </row>
    <row r="3009" spans="9:9" x14ac:dyDescent="0.2">
      <c r="I3009"/>
    </row>
    <row r="3010" spans="9:9" x14ac:dyDescent="0.2">
      <c r="I3010"/>
    </row>
    <row r="3011" spans="9:9" x14ac:dyDescent="0.2">
      <c r="I3011"/>
    </row>
    <row r="3012" spans="9:9" x14ac:dyDescent="0.2">
      <c r="I3012"/>
    </row>
    <row r="3013" spans="9:9" x14ac:dyDescent="0.2">
      <c r="I3013"/>
    </row>
    <row r="3014" spans="9:9" x14ac:dyDescent="0.2">
      <c r="I3014"/>
    </row>
    <row r="3015" spans="9:9" x14ac:dyDescent="0.2">
      <c r="I3015"/>
    </row>
    <row r="3016" spans="9:9" x14ac:dyDescent="0.2">
      <c r="I3016"/>
    </row>
    <row r="3017" spans="9:9" x14ac:dyDescent="0.2">
      <c r="I3017"/>
    </row>
    <row r="3018" spans="9:9" x14ac:dyDescent="0.2">
      <c r="I3018"/>
    </row>
    <row r="3019" spans="9:9" x14ac:dyDescent="0.2">
      <c r="I3019"/>
    </row>
    <row r="3020" spans="9:9" x14ac:dyDescent="0.2">
      <c r="I3020"/>
    </row>
    <row r="3021" spans="9:9" x14ac:dyDescent="0.2">
      <c r="I3021"/>
    </row>
    <row r="3022" spans="9:9" x14ac:dyDescent="0.2">
      <c r="I3022"/>
    </row>
    <row r="3023" spans="9:9" x14ac:dyDescent="0.2">
      <c r="I3023"/>
    </row>
    <row r="3024" spans="9:9" x14ac:dyDescent="0.2">
      <c r="I3024"/>
    </row>
    <row r="3025" spans="9:9" x14ac:dyDescent="0.2">
      <c r="I3025"/>
    </row>
    <row r="3026" spans="9:9" x14ac:dyDescent="0.2">
      <c r="I3026"/>
    </row>
    <row r="3027" spans="9:9" x14ac:dyDescent="0.2">
      <c r="I3027"/>
    </row>
    <row r="3028" spans="9:9" x14ac:dyDescent="0.2">
      <c r="I3028"/>
    </row>
    <row r="3029" spans="9:9" x14ac:dyDescent="0.2">
      <c r="I3029"/>
    </row>
    <row r="3030" spans="9:9" x14ac:dyDescent="0.2">
      <c r="I3030"/>
    </row>
    <row r="3031" spans="9:9" x14ac:dyDescent="0.2">
      <c r="I3031"/>
    </row>
    <row r="3032" spans="9:9" x14ac:dyDescent="0.2">
      <c r="I3032"/>
    </row>
    <row r="3033" spans="9:9" x14ac:dyDescent="0.2">
      <c r="I3033"/>
    </row>
    <row r="3034" spans="9:9" x14ac:dyDescent="0.2">
      <c r="I3034"/>
    </row>
    <row r="3035" spans="9:9" x14ac:dyDescent="0.2">
      <c r="I3035"/>
    </row>
    <row r="3036" spans="9:9" x14ac:dyDescent="0.2">
      <c r="I3036"/>
    </row>
    <row r="3037" spans="9:9" x14ac:dyDescent="0.2">
      <c r="I3037"/>
    </row>
    <row r="3038" spans="9:9" x14ac:dyDescent="0.2">
      <c r="I3038"/>
    </row>
    <row r="3039" spans="9:9" x14ac:dyDescent="0.2">
      <c r="I3039"/>
    </row>
    <row r="3040" spans="9:9" x14ac:dyDescent="0.2">
      <c r="I3040"/>
    </row>
    <row r="3041" spans="9:9" x14ac:dyDescent="0.2">
      <c r="I3041"/>
    </row>
    <row r="3042" spans="9:9" x14ac:dyDescent="0.2">
      <c r="I3042"/>
    </row>
    <row r="3043" spans="9:9" x14ac:dyDescent="0.2">
      <c r="I3043"/>
    </row>
    <row r="3044" spans="9:9" x14ac:dyDescent="0.2">
      <c r="I3044"/>
    </row>
    <row r="3045" spans="9:9" x14ac:dyDescent="0.2">
      <c r="I3045"/>
    </row>
    <row r="3046" spans="9:9" x14ac:dyDescent="0.2">
      <c r="I3046"/>
    </row>
    <row r="3047" spans="9:9" x14ac:dyDescent="0.2">
      <c r="I3047"/>
    </row>
    <row r="3048" spans="9:9" x14ac:dyDescent="0.2">
      <c r="I3048"/>
    </row>
    <row r="3049" spans="9:9" x14ac:dyDescent="0.2">
      <c r="I3049"/>
    </row>
    <row r="3050" spans="9:9" x14ac:dyDescent="0.2">
      <c r="I3050"/>
    </row>
    <row r="3051" spans="9:9" x14ac:dyDescent="0.2">
      <c r="I3051"/>
    </row>
    <row r="3052" spans="9:9" x14ac:dyDescent="0.2">
      <c r="I3052"/>
    </row>
    <row r="3053" spans="9:9" x14ac:dyDescent="0.2">
      <c r="I3053"/>
    </row>
    <row r="3054" spans="9:9" x14ac:dyDescent="0.2">
      <c r="I3054"/>
    </row>
    <row r="3055" spans="9:9" x14ac:dyDescent="0.2">
      <c r="I3055"/>
    </row>
    <row r="3056" spans="9:9" x14ac:dyDescent="0.2">
      <c r="I3056"/>
    </row>
    <row r="3057" spans="9:9" x14ac:dyDescent="0.2">
      <c r="I3057"/>
    </row>
    <row r="3058" spans="9:9" x14ac:dyDescent="0.2">
      <c r="I3058"/>
    </row>
    <row r="3059" spans="9:9" x14ac:dyDescent="0.2">
      <c r="I3059"/>
    </row>
    <row r="3060" spans="9:9" x14ac:dyDescent="0.2">
      <c r="I3060"/>
    </row>
    <row r="3061" spans="9:9" x14ac:dyDescent="0.2">
      <c r="I3061"/>
    </row>
    <row r="3062" spans="9:9" x14ac:dyDescent="0.2">
      <c r="I3062"/>
    </row>
    <row r="3063" spans="9:9" x14ac:dyDescent="0.2">
      <c r="I3063"/>
    </row>
    <row r="3064" spans="9:9" x14ac:dyDescent="0.2">
      <c r="I3064"/>
    </row>
    <row r="3065" spans="9:9" x14ac:dyDescent="0.2">
      <c r="I3065"/>
    </row>
    <row r="3066" spans="9:9" x14ac:dyDescent="0.2">
      <c r="I3066"/>
    </row>
    <row r="3067" spans="9:9" x14ac:dyDescent="0.2">
      <c r="I3067"/>
    </row>
    <row r="3068" spans="9:9" x14ac:dyDescent="0.2">
      <c r="I3068"/>
    </row>
    <row r="3069" spans="9:9" x14ac:dyDescent="0.2">
      <c r="I3069"/>
    </row>
    <row r="3070" spans="9:9" x14ac:dyDescent="0.2">
      <c r="I3070"/>
    </row>
    <row r="3071" spans="9:9" x14ac:dyDescent="0.2">
      <c r="I3071"/>
    </row>
    <row r="3072" spans="9:9" x14ac:dyDescent="0.2">
      <c r="I3072"/>
    </row>
    <row r="3073" spans="9:9" x14ac:dyDescent="0.2">
      <c r="I3073"/>
    </row>
    <row r="3074" spans="9:9" x14ac:dyDescent="0.2">
      <c r="I3074"/>
    </row>
    <row r="3075" spans="9:9" x14ac:dyDescent="0.2">
      <c r="I3075"/>
    </row>
    <row r="3076" spans="9:9" x14ac:dyDescent="0.2">
      <c r="I3076"/>
    </row>
    <row r="3077" spans="9:9" x14ac:dyDescent="0.2">
      <c r="I3077"/>
    </row>
    <row r="3078" spans="9:9" x14ac:dyDescent="0.2">
      <c r="I3078"/>
    </row>
    <row r="3079" spans="9:9" x14ac:dyDescent="0.2">
      <c r="I3079"/>
    </row>
    <row r="3080" spans="9:9" x14ac:dyDescent="0.2">
      <c r="I3080"/>
    </row>
    <row r="3081" spans="9:9" x14ac:dyDescent="0.2">
      <c r="I3081"/>
    </row>
    <row r="3082" spans="9:9" x14ac:dyDescent="0.2">
      <c r="I3082"/>
    </row>
    <row r="3083" spans="9:9" x14ac:dyDescent="0.2">
      <c r="I3083"/>
    </row>
    <row r="3084" spans="9:9" x14ac:dyDescent="0.2">
      <c r="I3084"/>
    </row>
    <row r="3085" spans="9:9" x14ac:dyDescent="0.2">
      <c r="I3085"/>
    </row>
    <row r="3086" spans="9:9" x14ac:dyDescent="0.2">
      <c r="I3086"/>
    </row>
    <row r="3087" spans="9:9" x14ac:dyDescent="0.2">
      <c r="I3087"/>
    </row>
    <row r="3088" spans="9:9" x14ac:dyDescent="0.2">
      <c r="I3088"/>
    </row>
    <row r="3089" spans="9:9" x14ac:dyDescent="0.2">
      <c r="I3089"/>
    </row>
    <row r="3090" spans="9:9" x14ac:dyDescent="0.2">
      <c r="I3090"/>
    </row>
    <row r="3091" spans="9:9" x14ac:dyDescent="0.2">
      <c r="I3091"/>
    </row>
    <row r="3092" spans="9:9" x14ac:dyDescent="0.2">
      <c r="I3092"/>
    </row>
    <row r="3093" spans="9:9" x14ac:dyDescent="0.2">
      <c r="I3093"/>
    </row>
    <row r="3094" spans="9:9" x14ac:dyDescent="0.2">
      <c r="I3094"/>
    </row>
    <row r="3095" spans="9:9" x14ac:dyDescent="0.2">
      <c r="I3095"/>
    </row>
    <row r="3096" spans="9:9" x14ac:dyDescent="0.2">
      <c r="I3096"/>
    </row>
    <row r="3097" spans="9:9" x14ac:dyDescent="0.2">
      <c r="I3097"/>
    </row>
    <row r="3098" spans="9:9" x14ac:dyDescent="0.2">
      <c r="I3098"/>
    </row>
    <row r="3099" spans="9:9" x14ac:dyDescent="0.2">
      <c r="I3099"/>
    </row>
    <row r="3100" spans="9:9" x14ac:dyDescent="0.2">
      <c r="I3100"/>
    </row>
    <row r="3101" spans="9:9" x14ac:dyDescent="0.2">
      <c r="I3101"/>
    </row>
    <row r="3102" spans="9:9" x14ac:dyDescent="0.2">
      <c r="I3102"/>
    </row>
    <row r="3103" spans="9:9" x14ac:dyDescent="0.2">
      <c r="I3103"/>
    </row>
    <row r="3104" spans="9:9" x14ac:dyDescent="0.2">
      <c r="I3104"/>
    </row>
    <row r="3105" spans="9:9" x14ac:dyDescent="0.2">
      <c r="I3105"/>
    </row>
    <row r="3106" spans="9:9" x14ac:dyDescent="0.2">
      <c r="I3106"/>
    </row>
    <row r="3107" spans="9:9" x14ac:dyDescent="0.2">
      <c r="I3107"/>
    </row>
    <row r="3108" spans="9:9" x14ac:dyDescent="0.2">
      <c r="I3108"/>
    </row>
    <row r="3109" spans="9:9" x14ac:dyDescent="0.2">
      <c r="I3109"/>
    </row>
    <row r="3110" spans="9:9" x14ac:dyDescent="0.2">
      <c r="I3110"/>
    </row>
    <row r="3111" spans="9:9" x14ac:dyDescent="0.2">
      <c r="I3111"/>
    </row>
    <row r="3112" spans="9:9" x14ac:dyDescent="0.2">
      <c r="I3112"/>
    </row>
    <row r="3113" spans="9:9" x14ac:dyDescent="0.2">
      <c r="I3113"/>
    </row>
    <row r="3114" spans="9:9" x14ac:dyDescent="0.2">
      <c r="I3114"/>
    </row>
    <row r="3115" spans="9:9" x14ac:dyDescent="0.2">
      <c r="I3115"/>
    </row>
    <row r="3116" spans="9:9" x14ac:dyDescent="0.2">
      <c r="I3116"/>
    </row>
    <row r="3117" spans="9:9" x14ac:dyDescent="0.2">
      <c r="I3117"/>
    </row>
    <row r="3118" spans="9:9" x14ac:dyDescent="0.2">
      <c r="I3118"/>
    </row>
    <row r="3119" spans="9:9" x14ac:dyDescent="0.2">
      <c r="I3119"/>
    </row>
    <row r="3120" spans="9:9" x14ac:dyDescent="0.2">
      <c r="I3120"/>
    </row>
    <row r="3121" spans="9:9" x14ac:dyDescent="0.2">
      <c r="I3121"/>
    </row>
    <row r="3122" spans="9:9" x14ac:dyDescent="0.2">
      <c r="I3122"/>
    </row>
    <row r="3123" spans="9:9" x14ac:dyDescent="0.2">
      <c r="I3123"/>
    </row>
    <row r="3124" spans="9:9" x14ac:dyDescent="0.2">
      <c r="I3124"/>
    </row>
    <row r="3125" spans="9:9" x14ac:dyDescent="0.2">
      <c r="I3125"/>
    </row>
    <row r="3126" spans="9:9" x14ac:dyDescent="0.2">
      <c r="I3126"/>
    </row>
    <row r="3127" spans="9:9" x14ac:dyDescent="0.2">
      <c r="I3127"/>
    </row>
    <row r="3128" spans="9:9" x14ac:dyDescent="0.2">
      <c r="I3128"/>
    </row>
    <row r="3129" spans="9:9" x14ac:dyDescent="0.2">
      <c r="I3129"/>
    </row>
    <row r="3130" spans="9:9" x14ac:dyDescent="0.2">
      <c r="I3130"/>
    </row>
    <row r="3131" spans="9:9" x14ac:dyDescent="0.2">
      <c r="I3131"/>
    </row>
    <row r="3132" spans="9:9" x14ac:dyDescent="0.2">
      <c r="I3132"/>
    </row>
    <row r="3133" spans="9:9" x14ac:dyDescent="0.2">
      <c r="I3133"/>
    </row>
    <row r="3134" spans="9:9" x14ac:dyDescent="0.2">
      <c r="I3134"/>
    </row>
    <row r="3135" spans="9:9" x14ac:dyDescent="0.2">
      <c r="I3135"/>
    </row>
    <row r="3136" spans="9:9" x14ac:dyDescent="0.2">
      <c r="I3136"/>
    </row>
    <row r="3137" spans="9:9" x14ac:dyDescent="0.2">
      <c r="I3137"/>
    </row>
    <row r="3138" spans="9:9" x14ac:dyDescent="0.2">
      <c r="I3138"/>
    </row>
    <row r="3139" spans="9:9" x14ac:dyDescent="0.2">
      <c r="I3139"/>
    </row>
    <row r="3140" spans="9:9" x14ac:dyDescent="0.2">
      <c r="I3140"/>
    </row>
    <row r="3141" spans="9:9" x14ac:dyDescent="0.2">
      <c r="I3141"/>
    </row>
    <row r="3142" spans="9:9" x14ac:dyDescent="0.2">
      <c r="I3142"/>
    </row>
    <row r="3143" spans="9:9" x14ac:dyDescent="0.2">
      <c r="I3143"/>
    </row>
    <row r="3144" spans="9:9" x14ac:dyDescent="0.2">
      <c r="I3144"/>
    </row>
    <row r="3145" spans="9:9" x14ac:dyDescent="0.2">
      <c r="I3145"/>
    </row>
    <row r="3146" spans="9:9" x14ac:dyDescent="0.2">
      <c r="I3146"/>
    </row>
    <row r="3147" spans="9:9" x14ac:dyDescent="0.2">
      <c r="I3147"/>
    </row>
    <row r="3148" spans="9:9" x14ac:dyDescent="0.2">
      <c r="I3148"/>
    </row>
    <row r="3149" spans="9:9" x14ac:dyDescent="0.2">
      <c r="I3149"/>
    </row>
    <row r="3150" spans="9:9" x14ac:dyDescent="0.2">
      <c r="I3150"/>
    </row>
    <row r="3151" spans="9:9" x14ac:dyDescent="0.2">
      <c r="I3151"/>
    </row>
    <row r="3152" spans="9:9" x14ac:dyDescent="0.2">
      <c r="I3152"/>
    </row>
    <row r="3153" spans="9:9" x14ac:dyDescent="0.2">
      <c r="I3153"/>
    </row>
    <row r="3154" spans="9:9" x14ac:dyDescent="0.2">
      <c r="I3154"/>
    </row>
    <row r="3155" spans="9:9" x14ac:dyDescent="0.2">
      <c r="I3155"/>
    </row>
    <row r="3156" spans="9:9" x14ac:dyDescent="0.2">
      <c r="I3156"/>
    </row>
    <row r="3157" spans="9:9" x14ac:dyDescent="0.2">
      <c r="I3157"/>
    </row>
    <row r="3158" spans="9:9" x14ac:dyDescent="0.2">
      <c r="I3158"/>
    </row>
    <row r="3159" spans="9:9" x14ac:dyDescent="0.2">
      <c r="I3159"/>
    </row>
    <row r="3160" spans="9:9" x14ac:dyDescent="0.2">
      <c r="I3160"/>
    </row>
    <row r="3161" spans="9:9" x14ac:dyDescent="0.2">
      <c r="I3161"/>
    </row>
    <row r="3162" spans="9:9" x14ac:dyDescent="0.2">
      <c r="I3162"/>
    </row>
    <row r="3163" spans="9:9" x14ac:dyDescent="0.2">
      <c r="I3163"/>
    </row>
    <row r="3164" spans="9:9" x14ac:dyDescent="0.2">
      <c r="I3164"/>
    </row>
    <row r="3165" spans="9:9" x14ac:dyDescent="0.2">
      <c r="I3165"/>
    </row>
    <row r="3166" spans="9:9" x14ac:dyDescent="0.2">
      <c r="I3166"/>
    </row>
    <row r="3167" spans="9:9" x14ac:dyDescent="0.2">
      <c r="I3167"/>
    </row>
    <row r="3168" spans="9:9" x14ac:dyDescent="0.2">
      <c r="I3168"/>
    </row>
    <row r="3169" spans="9:9" x14ac:dyDescent="0.2">
      <c r="I3169"/>
    </row>
    <row r="3170" spans="9:9" x14ac:dyDescent="0.2">
      <c r="I3170"/>
    </row>
    <row r="3171" spans="9:9" x14ac:dyDescent="0.2">
      <c r="I3171"/>
    </row>
    <row r="3172" spans="9:9" x14ac:dyDescent="0.2">
      <c r="I3172"/>
    </row>
    <row r="3173" spans="9:9" x14ac:dyDescent="0.2">
      <c r="I3173"/>
    </row>
    <row r="3174" spans="9:9" x14ac:dyDescent="0.2">
      <c r="I3174"/>
    </row>
    <row r="3175" spans="9:9" x14ac:dyDescent="0.2">
      <c r="I3175"/>
    </row>
    <row r="3176" spans="9:9" x14ac:dyDescent="0.2">
      <c r="I3176"/>
    </row>
    <row r="3177" spans="9:9" x14ac:dyDescent="0.2">
      <c r="I3177"/>
    </row>
    <row r="3178" spans="9:9" x14ac:dyDescent="0.2">
      <c r="I3178"/>
    </row>
    <row r="3179" spans="9:9" x14ac:dyDescent="0.2">
      <c r="I3179"/>
    </row>
    <row r="3180" spans="9:9" x14ac:dyDescent="0.2">
      <c r="I3180"/>
    </row>
    <row r="3181" spans="9:9" x14ac:dyDescent="0.2">
      <c r="I3181"/>
    </row>
    <row r="3182" spans="9:9" x14ac:dyDescent="0.2">
      <c r="I3182"/>
    </row>
    <row r="3183" spans="9:9" x14ac:dyDescent="0.2">
      <c r="I3183"/>
    </row>
    <row r="3184" spans="9:9" x14ac:dyDescent="0.2">
      <c r="I3184"/>
    </row>
    <row r="3185" spans="9:9" x14ac:dyDescent="0.2">
      <c r="I3185"/>
    </row>
    <row r="3186" spans="9:9" x14ac:dyDescent="0.2">
      <c r="I3186"/>
    </row>
    <row r="3187" spans="9:9" x14ac:dyDescent="0.2">
      <c r="I3187"/>
    </row>
    <row r="3188" spans="9:9" x14ac:dyDescent="0.2">
      <c r="I3188"/>
    </row>
    <row r="3189" spans="9:9" x14ac:dyDescent="0.2">
      <c r="I3189"/>
    </row>
    <row r="3190" spans="9:9" x14ac:dyDescent="0.2">
      <c r="I3190"/>
    </row>
    <row r="3191" spans="9:9" x14ac:dyDescent="0.2">
      <c r="I3191"/>
    </row>
    <row r="3192" spans="9:9" x14ac:dyDescent="0.2">
      <c r="I3192"/>
    </row>
    <row r="3193" spans="9:9" x14ac:dyDescent="0.2">
      <c r="I3193"/>
    </row>
    <row r="3194" spans="9:9" x14ac:dyDescent="0.2">
      <c r="I3194"/>
    </row>
    <row r="3195" spans="9:9" x14ac:dyDescent="0.2">
      <c r="I3195"/>
    </row>
    <row r="3196" spans="9:9" x14ac:dyDescent="0.2">
      <c r="I3196"/>
    </row>
    <row r="3197" spans="9:9" x14ac:dyDescent="0.2">
      <c r="I3197"/>
    </row>
    <row r="3198" spans="9:9" x14ac:dyDescent="0.2">
      <c r="I3198"/>
    </row>
    <row r="3199" spans="9:9" x14ac:dyDescent="0.2">
      <c r="I3199"/>
    </row>
    <row r="3200" spans="9:9" x14ac:dyDescent="0.2">
      <c r="I3200"/>
    </row>
    <row r="3201" spans="9:9" x14ac:dyDescent="0.2">
      <c r="I3201"/>
    </row>
    <row r="3202" spans="9:9" x14ac:dyDescent="0.2">
      <c r="I3202"/>
    </row>
    <row r="3203" spans="9:9" x14ac:dyDescent="0.2">
      <c r="I3203"/>
    </row>
    <row r="3204" spans="9:9" x14ac:dyDescent="0.2">
      <c r="I3204"/>
    </row>
    <row r="3205" spans="9:9" x14ac:dyDescent="0.2">
      <c r="I3205"/>
    </row>
    <row r="3206" spans="9:9" x14ac:dyDescent="0.2">
      <c r="I3206"/>
    </row>
    <row r="3207" spans="9:9" x14ac:dyDescent="0.2">
      <c r="I3207"/>
    </row>
    <row r="3208" spans="9:9" x14ac:dyDescent="0.2">
      <c r="I3208"/>
    </row>
    <row r="3209" spans="9:9" x14ac:dyDescent="0.2">
      <c r="I3209"/>
    </row>
    <row r="3210" spans="9:9" x14ac:dyDescent="0.2">
      <c r="I3210"/>
    </row>
    <row r="3211" spans="9:9" x14ac:dyDescent="0.2">
      <c r="I3211"/>
    </row>
    <row r="3212" spans="9:9" x14ac:dyDescent="0.2">
      <c r="I3212"/>
    </row>
    <row r="3213" spans="9:9" x14ac:dyDescent="0.2">
      <c r="I3213"/>
    </row>
    <row r="3214" spans="9:9" x14ac:dyDescent="0.2">
      <c r="I3214"/>
    </row>
    <row r="3215" spans="9:9" x14ac:dyDescent="0.2">
      <c r="I3215"/>
    </row>
    <row r="3216" spans="9:9" x14ac:dyDescent="0.2">
      <c r="I3216"/>
    </row>
    <row r="3217" spans="9:9" x14ac:dyDescent="0.2">
      <c r="I3217"/>
    </row>
    <row r="3218" spans="9:9" x14ac:dyDescent="0.2">
      <c r="I3218"/>
    </row>
    <row r="3219" spans="9:9" x14ac:dyDescent="0.2">
      <c r="I3219"/>
    </row>
    <row r="3220" spans="9:9" x14ac:dyDescent="0.2">
      <c r="I3220"/>
    </row>
    <row r="3221" spans="9:9" x14ac:dyDescent="0.2">
      <c r="I3221"/>
    </row>
    <row r="3222" spans="9:9" x14ac:dyDescent="0.2">
      <c r="I3222"/>
    </row>
    <row r="3223" spans="9:9" x14ac:dyDescent="0.2">
      <c r="I3223"/>
    </row>
    <row r="3224" spans="9:9" x14ac:dyDescent="0.2">
      <c r="I3224"/>
    </row>
    <row r="3225" spans="9:9" x14ac:dyDescent="0.2">
      <c r="I3225"/>
    </row>
    <row r="3226" spans="9:9" x14ac:dyDescent="0.2">
      <c r="I3226"/>
    </row>
    <row r="3227" spans="9:9" x14ac:dyDescent="0.2">
      <c r="I3227"/>
    </row>
    <row r="3228" spans="9:9" x14ac:dyDescent="0.2">
      <c r="I3228"/>
    </row>
    <row r="3229" spans="9:9" x14ac:dyDescent="0.2">
      <c r="I3229"/>
    </row>
    <row r="3230" spans="9:9" x14ac:dyDescent="0.2">
      <c r="I3230"/>
    </row>
    <row r="3231" spans="9:9" x14ac:dyDescent="0.2">
      <c r="I3231"/>
    </row>
    <row r="3232" spans="9:9" x14ac:dyDescent="0.2">
      <c r="I3232"/>
    </row>
    <row r="3233" spans="9:9" x14ac:dyDescent="0.2">
      <c r="I3233"/>
    </row>
    <row r="3234" spans="9:9" x14ac:dyDescent="0.2">
      <c r="I3234"/>
    </row>
    <row r="3235" spans="9:9" x14ac:dyDescent="0.2">
      <c r="I3235"/>
    </row>
    <row r="3236" spans="9:9" x14ac:dyDescent="0.2">
      <c r="I3236"/>
    </row>
    <row r="3237" spans="9:9" x14ac:dyDescent="0.2">
      <c r="I3237"/>
    </row>
    <row r="3238" spans="9:9" x14ac:dyDescent="0.2">
      <c r="I3238"/>
    </row>
    <row r="3239" spans="9:9" x14ac:dyDescent="0.2">
      <c r="I3239"/>
    </row>
    <row r="3240" spans="9:9" x14ac:dyDescent="0.2">
      <c r="I3240"/>
    </row>
    <row r="3241" spans="9:9" x14ac:dyDescent="0.2">
      <c r="I3241"/>
    </row>
    <row r="3242" spans="9:9" x14ac:dyDescent="0.2">
      <c r="I3242"/>
    </row>
    <row r="3243" spans="9:9" x14ac:dyDescent="0.2">
      <c r="I3243"/>
    </row>
    <row r="3244" spans="9:9" x14ac:dyDescent="0.2">
      <c r="I3244"/>
    </row>
    <row r="3245" spans="9:9" x14ac:dyDescent="0.2">
      <c r="I3245"/>
    </row>
    <row r="3246" spans="9:9" x14ac:dyDescent="0.2">
      <c r="I3246"/>
    </row>
    <row r="3247" spans="9:9" x14ac:dyDescent="0.2">
      <c r="I3247"/>
    </row>
    <row r="3248" spans="9:9" x14ac:dyDescent="0.2">
      <c r="I3248"/>
    </row>
    <row r="3249" spans="9:9" x14ac:dyDescent="0.2">
      <c r="I3249"/>
    </row>
    <row r="3250" spans="9:9" x14ac:dyDescent="0.2">
      <c r="I3250"/>
    </row>
    <row r="3251" spans="9:9" x14ac:dyDescent="0.2">
      <c r="I3251"/>
    </row>
    <row r="3252" spans="9:9" x14ac:dyDescent="0.2">
      <c r="I3252"/>
    </row>
    <row r="3253" spans="9:9" x14ac:dyDescent="0.2">
      <c r="I3253"/>
    </row>
    <row r="3254" spans="9:9" x14ac:dyDescent="0.2">
      <c r="I3254"/>
    </row>
    <row r="3255" spans="9:9" x14ac:dyDescent="0.2">
      <c r="I3255"/>
    </row>
    <row r="3256" spans="9:9" x14ac:dyDescent="0.2">
      <c r="I3256"/>
    </row>
    <row r="3257" spans="9:9" x14ac:dyDescent="0.2">
      <c r="I3257"/>
    </row>
    <row r="3258" spans="9:9" x14ac:dyDescent="0.2">
      <c r="I3258"/>
    </row>
    <row r="3259" spans="9:9" x14ac:dyDescent="0.2">
      <c r="I3259"/>
    </row>
    <row r="3260" spans="9:9" x14ac:dyDescent="0.2">
      <c r="I3260"/>
    </row>
    <row r="3261" spans="9:9" x14ac:dyDescent="0.2">
      <c r="I3261"/>
    </row>
    <row r="3262" spans="9:9" x14ac:dyDescent="0.2">
      <c r="I3262"/>
    </row>
    <row r="3263" spans="9:9" x14ac:dyDescent="0.2">
      <c r="I3263"/>
    </row>
    <row r="3264" spans="9:9" x14ac:dyDescent="0.2">
      <c r="I3264"/>
    </row>
    <row r="3265" spans="9:9" x14ac:dyDescent="0.2">
      <c r="I3265"/>
    </row>
    <row r="3266" spans="9:9" x14ac:dyDescent="0.2">
      <c r="I3266"/>
    </row>
    <row r="3267" spans="9:9" x14ac:dyDescent="0.2">
      <c r="I3267"/>
    </row>
    <row r="3268" spans="9:9" x14ac:dyDescent="0.2">
      <c r="I3268"/>
    </row>
    <row r="3269" spans="9:9" x14ac:dyDescent="0.2">
      <c r="I3269"/>
    </row>
    <row r="3270" spans="9:9" x14ac:dyDescent="0.2">
      <c r="I3270"/>
    </row>
    <row r="3271" spans="9:9" x14ac:dyDescent="0.2">
      <c r="I3271"/>
    </row>
    <row r="3272" spans="9:9" x14ac:dyDescent="0.2">
      <c r="I3272"/>
    </row>
    <row r="3273" spans="9:9" x14ac:dyDescent="0.2">
      <c r="I3273"/>
    </row>
    <row r="3274" spans="9:9" x14ac:dyDescent="0.2">
      <c r="I3274"/>
    </row>
    <row r="3275" spans="9:9" x14ac:dyDescent="0.2">
      <c r="I3275"/>
    </row>
    <row r="3276" spans="9:9" x14ac:dyDescent="0.2">
      <c r="I3276"/>
    </row>
    <row r="3277" spans="9:9" x14ac:dyDescent="0.2">
      <c r="I3277"/>
    </row>
    <row r="3278" spans="9:9" x14ac:dyDescent="0.2">
      <c r="I3278"/>
    </row>
    <row r="3279" spans="9:9" x14ac:dyDescent="0.2">
      <c r="I3279"/>
    </row>
    <row r="3280" spans="9:9" x14ac:dyDescent="0.2">
      <c r="I3280"/>
    </row>
    <row r="3281" spans="9:9" x14ac:dyDescent="0.2">
      <c r="I3281"/>
    </row>
    <row r="3282" spans="9:9" x14ac:dyDescent="0.2">
      <c r="I3282"/>
    </row>
    <row r="3283" spans="9:9" x14ac:dyDescent="0.2">
      <c r="I3283"/>
    </row>
    <row r="3284" spans="9:9" x14ac:dyDescent="0.2">
      <c r="I3284"/>
    </row>
    <row r="3285" spans="9:9" x14ac:dyDescent="0.2">
      <c r="I3285"/>
    </row>
    <row r="3286" spans="9:9" x14ac:dyDescent="0.2">
      <c r="I3286"/>
    </row>
    <row r="3287" spans="9:9" x14ac:dyDescent="0.2">
      <c r="I3287"/>
    </row>
    <row r="3288" spans="9:9" x14ac:dyDescent="0.2">
      <c r="I3288"/>
    </row>
    <row r="3289" spans="9:9" x14ac:dyDescent="0.2">
      <c r="I3289"/>
    </row>
    <row r="3290" spans="9:9" x14ac:dyDescent="0.2">
      <c r="I3290"/>
    </row>
    <row r="3291" spans="9:9" x14ac:dyDescent="0.2">
      <c r="I3291"/>
    </row>
    <row r="3292" spans="9:9" x14ac:dyDescent="0.2">
      <c r="I3292"/>
    </row>
    <row r="3293" spans="9:9" x14ac:dyDescent="0.2">
      <c r="I3293"/>
    </row>
    <row r="3294" spans="9:9" x14ac:dyDescent="0.2">
      <c r="I3294"/>
    </row>
    <row r="3295" spans="9:9" x14ac:dyDescent="0.2">
      <c r="I3295"/>
    </row>
    <row r="3296" spans="9:9" x14ac:dyDescent="0.2">
      <c r="I3296"/>
    </row>
    <row r="3297" spans="9:9" x14ac:dyDescent="0.2">
      <c r="I3297"/>
    </row>
    <row r="3298" spans="9:9" x14ac:dyDescent="0.2">
      <c r="I3298"/>
    </row>
    <row r="3299" spans="9:9" x14ac:dyDescent="0.2">
      <c r="I3299"/>
    </row>
    <row r="3300" spans="9:9" x14ac:dyDescent="0.2">
      <c r="I3300"/>
    </row>
    <row r="3301" spans="9:9" x14ac:dyDescent="0.2">
      <c r="I3301"/>
    </row>
    <row r="3302" spans="9:9" x14ac:dyDescent="0.2">
      <c r="I3302"/>
    </row>
    <row r="3303" spans="9:9" x14ac:dyDescent="0.2">
      <c r="I3303"/>
    </row>
    <row r="3304" spans="9:9" x14ac:dyDescent="0.2">
      <c r="I3304"/>
    </row>
    <row r="3305" spans="9:9" x14ac:dyDescent="0.2">
      <c r="I3305"/>
    </row>
    <row r="3306" spans="9:9" x14ac:dyDescent="0.2">
      <c r="I3306"/>
    </row>
    <row r="3307" spans="9:9" x14ac:dyDescent="0.2">
      <c r="I3307"/>
    </row>
    <row r="3308" spans="9:9" x14ac:dyDescent="0.2">
      <c r="I3308"/>
    </row>
    <row r="3309" spans="9:9" x14ac:dyDescent="0.2">
      <c r="I3309"/>
    </row>
    <row r="3310" spans="9:9" x14ac:dyDescent="0.2">
      <c r="I3310"/>
    </row>
    <row r="3311" spans="9:9" x14ac:dyDescent="0.2">
      <c r="I3311"/>
    </row>
    <row r="3312" spans="9:9" x14ac:dyDescent="0.2">
      <c r="I3312"/>
    </row>
    <row r="3313" spans="9:9" x14ac:dyDescent="0.2">
      <c r="I3313"/>
    </row>
    <row r="3314" spans="9:9" x14ac:dyDescent="0.2">
      <c r="I3314"/>
    </row>
    <row r="3315" spans="9:9" x14ac:dyDescent="0.2">
      <c r="I3315"/>
    </row>
    <row r="3316" spans="9:9" x14ac:dyDescent="0.2">
      <c r="I3316"/>
    </row>
    <row r="3317" spans="9:9" x14ac:dyDescent="0.2">
      <c r="I3317"/>
    </row>
    <row r="3318" spans="9:9" x14ac:dyDescent="0.2">
      <c r="I3318"/>
    </row>
    <row r="3319" spans="9:9" x14ac:dyDescent="0.2">
      <c r="I3319"/>
    </row>
    <row r="3320" spans="9:9" x14ac:dyDescent="0.2">
      <c r="I3320"/>
    </row>
    <row r="3321" spans="9:9" x14ac:dyDescent="0.2">
      <c r="I3321"/>
    </row>
    <row r="3322" spans="9:9" x14ac:dyDescent="0.2">
      <c r="I3322"/>
    </row>
    <row r="3323" spans="9:9" x14ac:dyDescent="0.2">
      <c r="I3323"/>
    </row>
    <row r="3324" spans="9:9" x14ac:dyDescent="0.2">
      <c r="I3324"/>
    </row>
    <row r="3325" spans="9:9" x14ac:dyDescent="0.2">
      <c r="I3325"/>
    </row>
    <row r="3326" spans="9:9" x14ac:dyDescent="0.2">
      <c r="I3326"/>
    </row>
    <row r="3327" spans="9:9" x14ac:dyDescent="0.2">
      <c r="I3327"/>
    </row>
    <row r="3328" spans="9:9" x14ac:dyDescent="0.2">
      <c r="I3328"/>
    </row>
    <row r="3329" spans="9:9" x14ac:dyDescent="0.2">
      <c r="I3329"/>
    </row>
    <row r="3330" spans="9:9" x14ac:dyDescent="0.2">
      <c r="I3330"/>
    </row>
    <row r="3331" spans="9:9" x14ac:dyDescent="0.2">
      <c r="I3331"/>
    </row>
    <row r="3332" spans="9:9" x14ac:dyDescent="0.2">
      <c r="I3332"/>
    </row>
    <row r="3333" spans="9:9" x14ac:dyDescent="0.2">
      <c r="I3333"/>
    </row>
    <row r="3334" spans="9:9" x14ac:dyDescent="0.2">
      <c r="I3334"/>
    </row>
    <row r="3335" spans="9:9" x14ac:dyDescent="0.2">
      <c r="I3335"/>
    </row>
    <row r="3336" spans="9:9" x14ac:dyDescent="0.2">
      <c r="I3336"/>
    </row>
    <row r="3337" spans="9:9" x14ac:dyDescent="0.2">
      <c r="I3337"/>
    </row>
    <row r="3338" spans="9:9" x14ac:dyDescent="0.2">
      <c r="I3338"/>
    </row>
    <row r="3339" spans="9:9" x14ac:dyDescent="0.2">
      <c r="I3339"/>
    </row>
    <row r="3340" spans="9:9" x14ac:dyDescent="0.2">
      <c r="I3340"/>
    </row>
    <row r="3341" spans="9:9" x14ac:dyDescent="0.2">
      <c r="I3341"/>
    </row>
    <row r="3342" spans="9:9" x14ac:dyDescent="0.2">
      <c r="I3342"/>
    </row>
    <row r="3343" spans="9:9" x14ac:dyDescent="0.2">
      <c r="I3343"/>
    </row>
    <row r="3344" spans="9:9" x14ac:dyDescent="0.2">
      <c r="I3344"/>
    </row>
    <row r="3345" spans="9:9" x14ac:dyDescent="0.2">
      <c r="I3345"/>
    </row>
    <row r="3346" spans="9:9" x14ac:dyDescent="0.2">
      <c r="I3346"/>
    </row>
    <row r="3347" spans="9:9" x14ac:dyDescent="0.2">
      <c r="I3347"/>
    </row>
    <row r="3348" spans="9:9" x14ac:dyDescent="0.2">
      <c r="I3348"/>
    </row>
    <row r="3349" spans="9:9" x14ac:dyDescent="0.2">
      <c r="I3349"/>
    </row>
    <row r="3350" spans="9:9" x14ac:dyDescent="0.2">
      <c r="I3350"/>
    </row>
    <row r="3351" spans="9:9" x14ac:dyDescent="0.2">
      <c r="I3351"/>
    </row>
    <row r="3352" spans="9:9" x14ac:dyDescent="0.2">
      <c r="I3352"/>
    </row>
    <row r="3353" spans="9:9" x14ac:dyDescent="0.2">
      <c r="I3353"/>
    </row>
    <row r="3354" spans="9:9" x14ac:dyDescent="0.2">
      <c r="I3354"/>
    </row>
    <row r="3355" spans="9:9" x14ac:dyDescent="0.2">
      <c r="I3355"/>
    </row>
    <row r="3356" spans="9:9" x14ac:dyDescent="0.2">
      <c r="I3356"/>
    </row>
    <row r="3357" spans="9:9" x14ac:dyDescent="0.2">
      <c r="I3357"/>
    </row>
    <row r="3358" spans="9:9" x14ac:dyDescent="0.2">
      <c r="I3358"/>
    </row>
    <row r="3359" spans="9:9" x14ac:dyDescent="0.2">
      <c r="I3359"/>
    </row>
    <row r="3360" spans="9:9" x14ac:dyDescent="0.2">
      <c r="I3360"/>
    </row>
    <row r="3361" spans="9:9" x14ac:dyDescent="0.2">
      <c r="I3361"/>
    </row>
    <row r="3362" spans="9:9" x14ac:dyDescent="0.2">
      <c r="I3362"/>
    </row>
    <row r="3363" spans="9:9" x14ac:dyDescent="0.2">
      <c r="I3363"/>
    </row>
    <row r="3364" spans="9:9" x14ac:dyDescent="0.2">
      <c r="I3364"/>
    </row>
    <row r="3365" spans="9:9" x14ac:dyDescent="0.2">
      <c r="I3365"/>
    </row>
    <row r="3366" spans="9:9" x14ac:dyDescent="0.2">
      <c r="I3366"/>
    </row>
    <row r="3367" spans="9:9" x14ac:dyDescent="0.2">
      <c r="I3367"/>
    </row>
    <row r="3368" spans="9:9" x14ac:dyDescent="0.2">
      <c r="I3368"/>
    </row>
    <row r="3369" spans="9:9" x14ac:dyDescent="0.2">
      <c r="I3369"/>
    </row>
    <row r="3370" spans="9:9" x14ac:dyDescent="0.2">
      <c r="I3370"/>
    </row>
    <row r="3371" spans="9:9" x14ac:dyDescent="0.2">
      <c r="I3371"/>
    </row>
    <row r="3372" spans="9:9" x14ac:dyDescent="0.2">
      <c r="I3372"/>
    </row>
    <row r="3373" spans="9:9" x14ac:dyDescent="0.2">
      <c r="I3373"/>
    </row>
    <row r="3374" spans="9:9" x14ac:dyDescent="0.2">
      <c r="I3374"/>
    </row>
    <row r="3375" spans="9:9" x14ac:dyDescent="0.2">
      <c r="I3375"/>
    </row>
    <row r="3376" spans="9:9" x14ac:dyDescent="0.2">
      <c r="I3376"/>
    </row>
    <row r="3377" spans="9:9" x14ac:dyDescent="0.2">
      <c r="I3377"/>
    </row>
    <row r="3378" spans="9:9" x14ac:dyDescent="0.2">
      <c r="I3378"/>
    </row>
    <row r="3379" spans="9:9" x14ac:dyDescent="0.2">
      <c r="I3379"/>
    </row>
    <row r="3380" spans="9:9" x14ac:dyDescent="0.2">
      <c r="I3380"/>
    </row>
    <row r="3381" spans="9:9" x14ac:dyDescent="0.2">
      <c r="I3381"/>
    </row>
    <row r="3382" spans="9:9" x14ac:dyDescent="0.2">
      <c r="I3382"/>
    </row>
    <row r="3383" spans="9:9" x14ac:dyDescent="0.2">
      <c r="I3383"/>
    </row>
    <row r="3384" spans="9:9" x14ac:dyDescent="0.2">
      <c r="I3384"/>
    </row>
    <row r="3385" spans="9:9" x14ac:dyDescent="0.2">
      <c r="I3385"/>
    </row>
    <row r="3386" spans="9:9" x14ac:dyDescent="0.2">
      <c r="I3386"/>
    </row>
    <row r="3387" spans="9:9" x14ac:dyDescent="0.2">
      <c r="I3387"/>
    </row>
    <row r="3388" spans="9:9" x14ac:dyDescent="0.2">
      <c r="I3388"/>
    </row>
    <row r="3389" spans="9:9" x14ac:dyDescent="0.2">
      <c r="I3389"/>
    </row>
    <row r="3390" spans="9:9" x14ac:dyDescent="0.2">
      <c r="I3390"/>
    </row>
    <row r="3391" spans="9:9" x14ac:dyDescent="0.2">
      <c r="I3391"/>
    </row>
    <row r="3392" spans="9:9" x14ac:dyDescent="0.2">
      <c r="I3392"/>
    </row>
    <row r="3393" spans="9:9" x14ac:dyDescent="0.2">
      <c r="I3393"/>
    </row>
    <row r="3394" spans="9:9" x14ac:dyDescent="0.2">
      <c r="I3394"/>
    </row>
    <row r="3395" spans="9:9" x14ac:dyDescent="0.2">
      <c r="I3395"/>
    </row>
    <row r="3396" spans="9:9" x14ac:dyDescent="0.2">
      <c r="I3396"/>
    </row>
    <row r="3397" spans="9:9" x14ac:dyDescent="0.2">
      <c r="I3397"/>
    </row>
    <row r="3398" spans="9:9" x14ac:dyDescent="0.2">
      <c r="I3398"/>
    </row>
    <row r="3399" spans="9:9" x14ac:dyDescent="0.2">
      <c r="I3399"/>
    </row>
    <row r="3400" spans="9:9" x14ac:dyDescent="0.2">
      <c r="I3400"/>
    </row>
    <row r="3401" spans="9:9" x14ac:dyDescent="0.2">
      <c r="I3401"/>
    </row>
    <row r="3402" spans="9:9" x14ac:dyDescent="0.2">
      <c r="I3402"/>
    </row>
    <row r="3403" spans="9:9" x14ac:dyDescent="0.2">
      <c r="I3403"/>
    </row>
    <row r="3404" spans="9:9" x14ac:dyDescent="0.2">
      <c r="I3404"/>
    </row>
    <row r="3405" spans="9:9" x14ac:dyDescent="0.2">
      <c r="I3405"/>
    </row>
    <row r="3406" spans="9:9" x14ac:dyDescent="0.2">
      <c r="I3406"/>
    </row>
    <row r="3407" spans="9:9" x14ac:dyDescent="0.2">
      <c r="I3407"/>
    </row>
    <row r="3408" spans="9:9" x14ac:dyDescent="0.2">
      <c r="I3408"/>
    </row>
    <row r="3409" spans="9:9" x14ac:dyDescent="0.2">
      <c r="I3409"/>
    </row>
    <row r="3410" spans="9:9" x14ac:dyDescent="0.2">
      <c r="I3410"/>
    </row>
    <row r="3411" spans="9:9" x14ac:dyDescent="0.2">
      <c r="I3411"/>
    </row>
    <row r="3412" spans="9:9" x14ac:dyDescent="0.2">
      <c r="I3412"/>
    </row>
    <row r="3413" spans="9:9" x14ac:dyDescent="0.2">
      <c r="I3413"/>
    </row>
    <row r="3414" spans="9:9" x14ac:dyDescent="0.2">
      <c r="I3414"/>
    </row>
    <row r="3415" spans="9:9" x14ac:dyDescent="0.2">
      <c r="I3415"/>
    </row>
    <row r="3416" spans="9:9" x14ac:dyDescent="0.2">
      <c r="I3416"/>
    </row>
    <row r="3417" spans="9:9" x14ac:dyDescent="0.2">
      <c r="I3417"/>
    </row>
    <row r="3418" spans="9:9" x14ac:dyDescent="0.2">
      <c r="I3418"/>
    </row>
    <row r="3419" spans="9:9" x14ac:dyDescent="0.2">
      <c r="I3419"/>
    </row>
    <row r="3420" spans="9:9" x14ac:dyDescent="0.2">
      <c r="I3420"/>
    </row>
    <row r="3421" spans="9:9" x14ac:dyDescent="0.2">
      <c r="I3421"/>
    </row>
    <row r="3422" spans="9:9" x14ac:dyDescent="0.2">
      <c r="I3422"/>
    </row>
    <row r="3423" spans="9:9" x14ac:dyDescent="0.2">
      <c r="I3423"/>
    </row>
    <row r="3424" spans="9:9" x14ac:dyDescent="0.2">
      <c r="I3424"/>
    </row>
    <row r="3425" spans="9:9" x14ac:dyDescent="0.2">
      <c r="I3425"/>
    </row>
    <row r="3426" spans="9:9" x14ac:dyDescent="0.2">
      <c r="I3426"/>
    </row>
    <row r="3427" spans="9:9" x14ac:dyDescent="0.2">
      <c r="I3427"/>
    </row>
    <row r="3428" spans="9:9" x14ac:dyDescent="0.2">
      <c r="I3428"/>
    </row>
    <row r="3429" spans="9:9" x14ac:dyDescent="0.2">
      <c r="I3429"/>
    </row>
    <row r="3430" spans="9:9" x14ac:dyDescent="0.2">
      <c r="I3430"/>
    </row>
    <row r="3431" spans="9:9" x14ac:dyDescent="0.2">
      <c r="I3431"/>
    </row>
    <row r="3432" spans="9:9" x14ac:dyDescent="0.2">
      <c r="I3432"/>
    </row>
    <row r="3433" spans="9:9" x14ac:dyDescent="0.2">
      <c r="I3433"/>
    </row>
    <row r="3434" spans="9:9" x14ac:dyDescent="0.2">
      <c r="I3434"/>
    </row>
    <row r="3435" spans="9:9" x14ac:dyDescent="0.2">
      <c r="I3435"/>
    </row>
    <row r="3436" spans="9:9" x14ac:dyDescent="0.2">
      <c r="I3436"/>
    </row>
    <row r="3437" spans="9:9" x14ac:dyDescent="0.2">
      <c r="I3437"/>
    </row>
    <row r="3438" spans="9:9" x14ac:dyDescent="0.2">
      <c r="I3438"/>
    </row>
    <row r="3439" spans="9:9" x14ac:dyDescent="0.2">
      <c r="I3439"/>
    </row>
    <row r="3440" spans="9:9" x14ac:dyDescent="0.2">
      <c r="I3440"/>
    </row>
    <row r="3441" spans="9:9" x14ac:dyDescent="0.2">
      <c r="I3441"/>
    </row>
    <row r="3442" spans="9:9" x14ac:dyDescent="0.2">
      <c r="I3442"/>
    </row>
    <row r="3443" spans="9:9" x14ac:dyDescent="0.2">
      <c r="I3443"/>
    </row>
    <row r="3444" spans="9:9" x14ac:dyDescent="0.2">
      <c r="I3444"/>
    </row>
    <row r="3445" spans="9:9" x14ac:dyDescent="0.2">
      <c r="I3445"/>
    </row>
    <row r="3446" spans="9:9" x14ac:dyDescent="0.2">
      <c r="I3446"/>
    </row>
    <row r="3447" spans="9:9" x14ac:dyDescent="0.2">
      <c r="I3447"/>
    </row>
    <row r="3448" spans="9:9" x14ac:dyDescent="0.2">
      <c r="I3448"/>
    </row>
    <row r="3449" spans="9:9" x14ac:dyDescent="0.2">
      <c r="I3449"/>
    </row>
    <row r="3450" spans="9:9" x14ac:dyDescent="0.2">
      <c r="I3450"/>
    </row>
    <row r="3451" spans="9:9" x14ac:dyDescent="0.2">
      <c r="I3451"/>
    </row>
    <row r="3452" spans="9:9" x14ac:dyDescent="0.2">
      <c r="I3452"/>
    </row>
    <row r="3453" spans="9:9" x14ac:dyDescent="0.2">
      <c r="I3453"/>
    </row>
    <row r="3454" spans="9:9" x14ac:dyDescent="0.2">
      <c r="I3454"/>
    </row>
    <row r="3455" spans="9:9" x14ac:dyDescent="0.2">
      <c r="I3455"/>
    </row>
    <row r="3456" spans="9:9" x14ac:dyDescent="0.2">
      <c r="I3456"/>
    </row>
    <row r="3457" spans="9:9" x14ac:dyDescent="0.2">
      <c r="I3457"/>
    </row>
    <row r="3458" spans="9:9" x14ac:dyDescent="0.2">
      <c r="I3458"/>
    </row>
    <row r="3459" spans="9:9" x14ac:dyDescent="0.2">
      <c r="I3459"/>
    </row>
    <row r="3460" spans="9:9" x14ac:dyDescent="0.2">
      <c r="I3460"/>
    </row>
    <row r="3461" spans="9:9" x14ac:dyDescent="0.2">
      <c r="I3461"/>
    </row>
    <row r="3462" spans="9:9" x14ac:dyDescent="0.2">
      <c r="I3462"/>
    </row>
    <row r="3463" spans="9:9" x14ac:dyDescent="0.2">
      <c r="I3463"/>
    </row>
    <row r="3464" spans="9:9" x14ac:dyDescent="0.2">
      <c r="I3464"/>
    </row>
    <row r="3465" spans="9:9" x14ac:dyDescent="0.2">
      <c r="I3465"/>
    </row>
    <row r="3466" spans="9:9" x14ac:dyDescent="0.2">
      <c r="I3466"/>
    </row>
    <row r="3467" spans="9:9" x14ac:dyDescent="0.2">
      <c r="I3467"/>
    </row>
    <row r="3468" spans="9:9" x14ac:dyDescent="0.2">
      <c r="I3468"/>
    </row>
    <row r="3469" spans="9:9" x14ac:dyDescent="0.2">
      <c r="I3469"/>
    </row>
    <row r="3470" spans="9:9" x14ac:dyDescent="0.2">
      <c r="I3470"/>
    </row>
    <row r="3471" spans="9:9" x14ac:dyDescent="0.2">
      <c r="I3471"/>
    </row>
    <row r="3472" spans="9:9" x14ac:dyDescent="0.2">
      <c r="I3472"/>
    </row>
    <row r="3473" spans="9:9" x14ac:dyDescent="0.2">
      <c r="I3473"/>
    </row>
    <row r="3474" spans="9:9" x14ac:dyDescent="0.2">
      <c r="I3474"/>
    </row>
    <row r="3475" spans="9:9" x14ac:dyDescent="0.2">
      <c r="I3475"/>
    </row>
    <row r="3476" spans="9:9" x14ac:dyDescent="0.2">
      <c r="I3476"/>
    </row>
    <row r="3477" spans="9:9" x14ac:dyDescent="0.2">
      <c r="I3477"/>
    </row>
    <row r="3478" spans="9:9" x14ac:dyDescent="0.2">
      <c r="I3478"/>
    </row>
    <row r="3479" spans="9:9" x14ac:dyDescent="0.2">
      <c r="I3479"/>
    </row>
    <row r="3480" spans="9:9" x14ac:dyDescent="0.2">
      <c r="I3480"/>
    </row>
    <row r="3481" spans="9:9" x14ac:dyDescent="0.2">
      <c r="I3481"/>
    </row>
    <row r="3482" spans="9:9" x14ac:dyDescent="0.2">
      <c r="I3482"/>
    </row>
    <row r="3483" spans="9:9" x14ac:dyDescent="0.2">
      <c r="I3483"/>
    </row>
    <row r="3484" spans="9:9" x14ac:dyDescent="0.2">
      <c r="I3484"/>
    </row>
    <row r="3485" spans="9:9" x14ac:dyDescent="0.2">
      <c r="I3485"/>
    </row>
    <row r="3486" spans="9:9" x14ac:dyDescent="0.2">
      <c r="I3486"/>
    </row>
    <row r="3487" spans="9:9" x14ac:dyDescent="0.2">
      <c r="I3487"/>
    </row>
    <row r="3488" spans="9:9" x14ac:dyDescent="0.2">
      <c r="I3488"/>
    </row>
    <row r="3489" spans="9:9" x14ac:dyDescent="0.2">
      <c r="I3489"/>
    </row>
    <row r="3490" spans="9:9" x14ac:dyDescent="0.2">
      <c r="I3490"/>
    </row>
    <row r="3491" spans="9:9" x14ac:dyDescent="0.2">
      <c r="I3491"/>
    </row>
    <row r="3492" spans="9:9" x14ac:dyDescent="0.2">
      <c r="I3492"/>
    </row>
    <row r="3493" spans="9:9" x14ac:dyDescent="0.2">
      <c r="I3493"/>
    </row>
    <row r="3494" spans="9:9" x14ac:dyDescent="0.2">
      <c r="I3494"/>
    </row>
    <row r="3495" spans="9:9" x14ac:dyDescent="0.2">
      <c r="I3495"/>
    </row>
    <row r="3496" spans="9:9" x14ac:dyDescent="0.2">
      <c r="I3496"/>
    </row>
    <row r="3497" spans="9:9" x14ac:dyDescent="0.2">
      <c r="I3497"/>
    </row>
    <row r="3498" spans="9:9" x14ac:dyDescent="0.2">
      <c r="I3498"/>
    </row>
    <row r="3499" spans="9:9" x14ac:dyDescent="0.2">
      <c r="I3499"/>
    </row>
    <row r="3500" spans="9:9" x14ac:dyDescent="0.2">
      <c r="I3500"/>
    </row>
    <row r="3501" spans="9:9" x14ac:dyDescent="0.2">
      <c r="I3501"/>
    </row>
    <row r="3502" spans="9:9" x14ac:dyDescent="0.2">
      <c r="I3502"/>
    </row>
    <row r="3503" spans="9:9" x14ac:dyDescent="0.2">
      <c r="I3503"/>
    </row>
    <row r="3504" spans="9:9" x14ac:dyDescent="0.2">
      <c r="I3504"/>
    </row>
    <row r="3505" spans="9:9" x14ac:dyDescent="0.2">
      <c r="I3505"/>
    </row>
    <row r="3506" spans="9:9" x14ac:dyDescent="0.2">
      <c r="I3506"/>
    </row>
    <row r="3507" spans="9:9" x14ac:dyDescent="0.2">
      <c r="I3507"/>
    </row>
    <row r="3508" spans="9:9" x14ac:dyDescent="0.2">
      <c r="I3508"/>
    </row>
    <row r="3509" spans="9:9" x14ac:dyDescent="0.2">
      <c r="I3509"/>
    </row>
    <row r="3510" spans="9:9" x14ac:dyDescent="0.2">
      <c r="I3510"/>
    </row>
    <row r="3511" spans="9:9" x14ac:dyDescent="0.2">
      <c r="I3511"/>
    </row>
    <row r="3512" spans="9:9" x14ac:dyDescent="0.2">
      <c r="I3512"/>
    </row>
    <row r="3513" spans="9:9" x14ac:dyDescent="0.2">
      <c r="I3513"/>
    </row>
    <row r="3514" spans="9:9" x14ac:dyDescent="0.2">
      <c r="I3514"/>
    </row>
    <row r="3515" spans="9:9" x14ac:dyDescent="0.2">
      <c r="I3515"/>
    </row>
    <row r="3516" spans="9:9" x14ac:dyDescent="0.2">
      <c r="I3516"/>
    </row>
    <row r="3517" spans="9:9" x14ac:dyDescent="0.2">
      <c r="I3517"/>
    </row>
    <row r="3518" spans="9:9" x14ac:dyDescent="0.2">
      <c r="I3518"/>
    </row>
    <row r="3519" spans="9:9" x14ac:dyDescent="0.2">
      <c r="I3519"/>
    </row>
    <row r="3520" spans="9:9" x14ac:dyDescent="0.2">
      <c r="I3520"/>
    </row>
    <row r="3521" spans="9:9" x14ac:dyDescent="0.2">
      <c r="I3521"/>
    </row>
    <row r="3522" spans="9:9" x14ac:dyDescent="0.2">
      <c r="I3522"/>
    </row>
    <row r="3523" spans="9:9" x14ac:dyDescent="0.2">
      <c r="I3523"/>
    </row>
    <row r="3524" spans="9:9" x14ac:dyDescent="0.2">
      <c r="I3524"/>
    </row>
    <row r="3525" spans="9:9" x14ac:dyDescent="0.2">
      <c r="I3525"/>
    </row>
    <row r="3526" spans="9:9" x14ac:dyDescent="0.2">
      <c r="I3526"/>
    </row>
    <row r="3527" spans="9:9" x14ac:dyDescent="0.2">
      <c r="I3527"/>
    </row>
    <row r="3528" spans="9:9" x14ac:dyDescent="0.2">
      <c r="I3528"/>
    </row>
    <row r="3529" spans="9:9" x14ac:dyDescent="0.2">
      <c r="I3529"/>
    </row>
    <row r="3530" spans="9:9" x14ac:dyDescent="0.2">
      <c r="I3530"/>
    </row>
    <row r="3531" spans="9:9" x14ac:dyDescent="0.2">
      <c r="I3531"/>
    </row>
    <row r="3532" spans="9:9" x14ac:dyDescent="0.2">
      <c r="I3532"/>
    </row>
    <row r="3533" spans="9:9" x14ac:dyDescent="0.2">
      <c r="I3533"/>
    </row>
    <row r="3534" spans="9:9" x14ac:dyDescent="0.2">
      <c r="I3534"/>
    </row>
    <row r="3535" spans="9:9" x14ac:dyDescent="0.2">
      <c r="I3535"/>
    </row>
    <row r="3536" spans="9:9" x14ac:dyDescent="0.2">
      <c r="I3536"/>
    </row>
    <row r="3537" spans="9:9" x14ac:dyDescent="0.2">
      <c r="I3537"/>
    </row>
    <row r="3538" spans="9:9" x14ac:dyDescent="0.2">
      <c r="I3538"/>
    </row>
    <row r="3539" spans="9:9" x14ac:dyDescent="0.2">
      <c r="I3539"/>
    </row>
    <row r="3540" spans="9:9" x14ac:dyDescent="0.2">
      <c r="I3540"/>
    </row>
    <row r="3541" spans="9:9" x14ac:dyDescent="0.2">
      <c r="I3541"/>
    </row>
    <row r="3542" spans="9:9" x14ac:dyDescent="0.2">
      <c r="I3542"/>
    </row>
    <row r="3543" spans="9:9" x14ac:dyDescent="0.2">
      <c r="I3543"/>
    </row>
    <row r="3544" spans="9:9" x14ac:dyDescent="0.2">
      <c r="I3544"/>
    </row>
    <row r="3545" spans="9:9" x14ac:dyDescent="0.2">
      <c r="I3545"/>
    </row>
    <row r="3546" spans="9:9" x14ac:dyDescent="0.2">
      <c r="I3546"/>
    </row>
    <row r="3547" spans="9:9" x14ac:dyDescent="0.2">
      <c r="I3547"/>
    </row>
    <row r="3548" spans="9:9" x14ac:dyDescent="0.2">
      <c r="I3548"/>
    </row>
    <row r="3549" spans="9:9" x14ac:dyDescent="0.2">
      <c r="I3549"/>
    </row>
    <row r="3550" spans="9:9" x14ac:dyDescent="0.2">
      <c r="I3550"/>
    </row>
    <row r="3551" spans="9:9" x14ac:dyDescent="0.2">
      <c r="I3551"/>
    </row>
    <row r="3552" spans="9:9" x14ac:dyDescent="0.2">
      <c r="I3552"/>
    </row>
    <row r="3553" spans="9:9" x14ac:dyDescent="0.2">
      <c r="I3553"/>
    </row>
    <row r="3554" spans="9:9" x14ac:dyDescent="0.2">
      <c r="I3554"/>
    </row>
    <row r="3555" spans="9:9" x14ac:dyDescent="0.2">
      <c r="I3555"/>
    </row>
    <row r="3556" spans="9:9" x14ac:dyDescent="0.2">
      <c r="I3556"/>
    </row>
    <row r="3557" spans="9:9" x14ac:dyDescent="0.2">
      <c r="I3557"/>
    </row>
    <row r="3558" spans="9:9" x14ac:dyDescent="0.2">
      <c r="I3558"/>
    </row>
    <row r="3559" spans="9:9" x14ac:dyDescent="0.2">
      <c r="I3559"/>
    </row>
    <row r="3560" spans="9:9" x14ac:dyDescent="0.2">
      <c r="I3560"/>
    </row>
    <row r="3561" spans="9:9" x14ac:dyDescent="0.2">
      <c r="I3561"/>
    </row>
    <row r="3562" spans="9:9" x14ac:dyDescent="0.2">
      <c r="I3562"/>
    </row>
    <row r="3563" spans="9:9" x14ac:dyDescent="0.2">
      <c r="I3563"/>
    </row>
    <row r="3564" spans="9:9" x14ac:dyDescent="0.2">
      <c r="I3564"/>
    </row>
    <row r="3565" spans="9:9" x14ac:dyDescent="0.2">
      <c r="I3565"/>
    </row>
    <row r="3566" spans="9:9" x14ac:dyDescent="0.2">
      <c r="I3566"/>
    </row>
    <row r="3567" spans="9:9" x14ac:dyDescent="0.2">
      <c r="I3567"/>
    </row>
    <row r="3568" spans="9:9" x14ac:dyDescent="0.2">
      <c r="I3568"/>
    </row>
    <row r="3569" spans="9:9" x14ac:dyDescent="0.2">
      <c r="I3569"/>
    </row>
    <row r="3570" spans="9:9" x14ac:dyDescent="0.2">
      <c r="I3570"/>
    </row>
    <row r="3571" spans="9:9" x14ac:dyDescent="0.2">
      <c r="I3571"/>
    </row>
    <row r="3572" spans="9:9" x14ac:dyDescent="0.2">
      <c r="I3572"/>
    </row>
    <row r="3573" spans="9:9" x14ac:dyDescent="0.2">
      <c r="I3573"/>
    </row>
    <row r="3574" spans="9:9" x14ac:dyDescent="0.2">
      <c r="I3574"/>
    </row>
    <row r="3575" spans="9:9" x14ac:dyDescent="0.2">
      <c r="I3575"/>
    </row>
    <row r="3576" spans="9:9" x14ac:dyDescent="0.2">
      <c r="I3576"/>
    </row>
    <row r="3577" spans="9:9" x14ac:dyDescent="0.2">
      <c r="I3577"/>
    </row>
    <row r="3578" spans="9:9" x14ac:dyDescent="0.2">
      <c r="I3578"/>
    </row>
    <row r="3579" spans="9:9" x14ac:dyDescent="0.2">
      <c r="I3579"/>
    </row>
    <row r="3580" spans="9:9" x14ac:dyDescent="0.2">
      <c r="I3580"/>
    </row>
    <row r="3581" spans="9:9" x14ac:dyDescent="0.2">
      <c r="I3581"/>
    </row>
    <row r="3582" spans="9:9" x14ac:dyDescent="0.2">
      <c r="I3582"/>
    </row>
    <row r="3583" spans="9:9" x14ac:dyDescent="0.2">
      <c r="I3583"/>
    </row>
    <row r="3584" spans="9:9" x14ac:dyDescent="0.2">
      <c r="I3584"/>
    </row>
    <row r="3585" spans="9:9" x14ac:dyDescent="0.2">
      <c r="I3585"/>
    </row>
    <row r="3586" spans="9:9" x14ac:dyDescent="0.2">
      <c r="I3586"/>
    </row>
    <row r="3587" spans="9:9" x14ac:dyDescent="0.2">
      <c r="I3587"/>
    </row>
    <row r="3588" spans="9:9" x14ac:dyDescent="0.2">
      <c r="I3588"/>
    </row>
    <row r="3589" spans="9:9" x14ac:dyDescent="0.2">
      <c r="I3589"/>
    </row>
    <row r="3590" spans="9:9" x14ac:dyDescent="0.2">
      <c r="I3590"/>
    </row>
    <row r="3591" spans="9:9" x14ac:dyDescent="0.2">
      <c r="I3591"/>
    </row>
    <row r="3592" spans="9:9" x14ac:dyDescent="0.2">
      <c r="I3592"/>
    </row>
    <row r="3593" spans="9:9" x14ac:dyDescent="0.2">
      <c r="I3593"/>
    </row>
    <row r="3594" spans="9:9" x14ac:dyDescent="0.2">
      <c r="I3594"/>
    </row>
    <row r="3595" spans="9:9" x14ac:dyDescent="0.2">
      <c r="I3595"/>
    </row>
    <row r="3596" spans="9:9" x14ac:dyDescent="0.2">
      <c r="I3596"/>
    </row>
    <row r="3597" spans="9:9" x14ac:dyDescent="0.2">
      <c r="I3597"/>
    </row>
    <row r="3598" spans="9:9" x14ac:dyDescent="0.2">
      <c r="I3598"/>
    </row>
    <row r="3599" spans="9:9" x14ac:dyDescent="0.2">
      <c r="I3599"/>
    </row>
    <row r="3600" spans="9:9" x14ac:dyDescent="0.2">
      <c r="I3600"/>
    </row>
    <row r="3601" spans="9:9" x14ac:dyDescent="0.2">
      <c r="I3601"/>
    </row>
    <row r="3602" spans="9:9" x14ac:dyDescent="0.2">
      <c r="I3602"/>
    </row>
    <row r="3603" spans="9:9" x14ac:dyDescent="0.2">
      <c r="I3603"/>
    </row>
    <row r="3604" spans="9:9" x14ac:dyDescent="0.2">
      <c r="I3604"/>
    </row>
    <row r="3605" spans="9:9" x14ac:dyDescent="0.2">
      <c r="I3605"/>
    </row>
    <row r="3606" spans="9:9" x14ac:dyDescent="0.2">
      <c r="I3606"/>
    </row>
    <row r="3607" spans="9:9" x14ac:dyDescent="0.2">
      <c r="I3607"/>
    </row>
    <row r="3608" spans="9:9" x14ac:dyDescent="0.2">
      <c r="I3608"/>
    </row>
    <row r="3609" spans="9:9" x14ac:dyDescent="0.2">
      <c r="I3609"/>
    </row>
    <row r="3610" spans="9:9" x14ac:dyDescent="0.2">
      <c r="I3610"/>
    </row>
    <row r="3611" spans="9:9" x14ac:dyDescent="0.2">
      <c r="I3611"/>
    </row>
    <row r="3612" spans="9:9" x14ac:dyDescent="0.2">
      <c r="I3612"/>
    </row>
    <row r="3613" spans="9:9" x14ac:dyDescent="0.2">
      <c r="I3613"/>
    </row>
    <row r="3614" spans="9:9" x14ac:dyDescent="0.2">
      <c r="I3614"/>
    </row>
    <row r="3615" spans="9:9" x14ac:dyDescent="0.2">
      <c r="I3615"/>
    </row>
    <row r="3616" spans="9:9" x14ac:dyDescent="0.2">
      <c r="I3616"/>
    </row>
    <row r="3617" spans="9:9" x14ac:dyDescent="0.2">
      <c r="I3617"/>
    </row>
    <row r="3618" spans="9:9" x14ac:dyDescent="0.2">
      <c r="I3618"/>
    </row>
    <row r="3619" spans="9:9" x14ac:dyDescent="0.2">
      <c r="I3619"/>
    </row>
    <row r="3620" spans="9:9" x14ac:dyDescent="0.2">
      <c r="I3620"/>
    </row>
    <row r="3621" spans="9:9" x14ac:dyDescent="0.2">
      <c r="I3621"/>
    </row>
    <row r="3622" spans="9:9" x14ac:dyDescent="0.2">
      <c r="I3622"/>
    </row>
    <row r="3623" spans="9:9" x14ac:dyDescent="0.2">
      <c r="I3623"/>
    </row>
    <row r="3624" spans="9:9" x14ac:dyDescent="0.2">
      <c r="I3624"/>
    </row>
    <row r="3625" spans="9:9" x14ac:dyDescent="0.2">
      <c r="I3625"/>
    </row>
    <row r="3626" spans="9:9" x14ac:dyDescent="0.2">
      <c r="I3626"/>
    </row>
    <row r="3627" spans="9:9" x14ac:dyDescent="0.2">
      <c r="I3627"/>
    </row>
    <row r="3628" spans="9:9" x14ac:dyDescent="0.2">
      <c r="I3628"/>
    </row>
    <row r="3629" spans="9:9" x14ac:dyDescent="0.2">
      <c r="I3629"/>
    </row>
    <row r="3630" spans="9:9" x14ac:dyDescent="0.2">
      <c r="I3630"/>
    </row>
    <row r="3631" spans="9:9" x14ac:dyDescent="0.2">
      <c r="I3631"/>
    </row>
    <row r="3632" spans="9:9" x14ac:dyDescent="0.2">
      <c r="I3632"/>
    </row>
    <row r="3633" spans="9:9" x14ac:dyDescent="0.2">
      <c r="I3633"/>
    </row>
    <row r="3634" spans="9:9" x14ac:dyDescent="0.2">
      <c r="I3634"/>
    </row>
    <row r="3635" spans="9:9" x14ac:dyDescent="0.2">
      <c r="I3635"/>
    </row>
    <row r="3636" spans="9:9" x14ac:dyDescent="0.2">
      <c r="I3636"/>
    </row>
    <row r="3637" spans="9:9" x14ac:dyDescent="0.2">
      <c r="I3637"/>
    </row>
    <row r="3638" spans="9:9" x14ac:dyDescent="0.2">
      <c r="I3638"/>
    </row>
    <row r="3639" spans="9:9" x14ac:dyDescent="0.2">
      <c r="I3639"/>
    </row>
    <row r="3640" spans="9:9" x14ac:dyDescent="0.2">
      <c r="I3640"/>
    </row>
    <row r="3641" spans="9:9" x14ac:dyDescent="0.2">
      <c r="I3641"/>
    </row>
    <row r="3642" spans="9:9" x14ac:dyDescent="0.2">
      <c r="I3642"/>
    </row>
    <row r="3643" spans="9:9" x14ac:dyDescent="0.2">
      <c r="I3643"/>
    </row>
    <row r="3644" spans="9:9" x14ac:dyDescent="0.2">
      <c r="I3644"/>
    </row>
    <row r="3645" spans="9:9" x14ac:dyDescent="0.2">
      <c r="I3645"/>
    </row>
    <row r="3646" spans="9:9" x14ac:dyDescent="0.2">
      <c r="I3646"/>
    </row>
    <row r="3647" spans="9:9" x14ac:dyDescent="0.2">
      <c r="I3647"/>
    </row>
    <row r="3648" spans="9:9" x14ac:dyDescent="0.2">
      <c r="I3648"/>
    </row>
    <row r="3649" spans="9:9" x14ac:dyDescent="0.2">
      <c r="I3649"/>
    </row>
    <row r="3650" spans="9:9" x14ac:dyDescent="0.2">
      <c r="I3650"/>
    </row>
    <row r="3651" spans="9:9" x14ac:dyDescent="0.2">
      <c r="I3651"/>
    </row>
    <row r="3652" spans="9:9" x14ac:dyDescent="0.2">
      <c r="I3652"/>
    </row>
    <row r="3653" spans="9:9" x14ac:dyDescent="0.2">
      <c r="I3653"/>
    </row>
    <row r="3654" spans="9:9" x14ac:dyDescent="0.2">
      <c r="I3654"/>
    </row>
    <row r="3655" spans="9:9" x14ac:dyDescent="0.2">
      <c r="I3655"/>
    </row>
    <row r="3656" spans="9:9" x14ac:dyDescent="0.2">
      <c r="I3656"/>
    </row>
    <row r="3657" spans="9:9" x14ac:dyDescent="0.2">
      <c r="I3657"/>
    </row>
    <row r="3658" spans="9:9" x14ac:dyDescent="0.2">
      <c r="I3658"/>
    </row>
    <row r="3659" spans="9:9" x14ac:dyDescent="0.2">
      <c r="I3659"/>
    </row>
    <row r="3660" spans="9:9" x14ac:dyDescent="0.2">
      <c r="I3660"/>
    </row>
    <row r="3661" spans="9:9" x14ac:dyDescent="0.2">
      <c r="I3661"/>
    </row>
    <row r="3662" spans="9:9" x14ac:dyDescent="0.2">
      <c r="I3662"/>
    </row>
    <row r="3663" spans="9:9" x14ac:dyDescent="0.2">
      <c r="I3663"/>
    </row>
    <row r="3664" spans="9:9" x14ac:dyDescent="0.2">
      <c r="I3664"/>
    </row>
    <row r="3665" spans="9:9" x14ac:dyDescent="0.2">
      <c r="I3665"/>
    </row>
    <row r="3666" spans="9:9" x14ac:dyDescent="0.2">
      <c r="I3666"/>
    </row>
    <row r="3667" spans="9:9" x14ac:dyDescent="0.2">
      <c r="I3667"/>
    </row>
    <row r="3668" spans="9:9" x14ac:dyDescent="0.2">
      <c r="I3668"/>
    </row>
    <row r="3669" spans="9:9" x14ac:dyDescent="0.2">
      <c r="I3669"/>
    </row>
    <row r="3670" spans="9:9" x14ac:dyDescent="0.2">
      <c r="I3670"/>
    </row>
    <row r="3671" spans="9:9" x14ac:dyDescent="0.2">
      <c r="I3671"/>
    </row>
    <row r="3672" spans="9:9" x14ac:dyDescent="0.2">
      <c r="I3672"/>
    </row>
    <row r="3673" spans="9:9" x14ac:dyDescent="0.2">
      <c r="I3673"/>
    </row>
    <row r="3674" spans="9:9" x14ac:dyDescent="0.2">
      <c r="I3674"/>
    </row>
    <row r="3675" spans="9:9" x14ac:dyDescent="0.2">
      <c r="I3675"/>
    </row>
    <row r="3676" spans="9:9" x14ac:dyDescent="0.2">
      <c r="I3676"/>
    </row>
    <row r="3677" spans="9:9" x14ac:dyDescent="0.2">
      <c r="I3677"/>
    </row>
    <row r="3678" spans="9:9" x14ac:dyDescent="0.2">
      <c r="I3678"/>
    </row>
    <row r="3679" spans="9:9" x14ac:dyDescent="0.2">
      <c r="I3679"/>
    </row>
    <row r="3680" spans="9:9" x14ac:dyDescent="0.2">
      <c r="I3680"/>
    </row>
    <row r="3681" spans="9:9" x14ac:dyDescent="0.2">
      <c r="I3681"/>
    </row>
    <row r="3682" spans="9:9" x14ac:dyDescent="0.2">
      <c r="I3682"/>
    </row>
    <row r="3683" spans="9:9" x14ac:dyDescent="0.2">
      <c r="I3683"/>
    </row>
    <row r="3684" spans="9:9" x14ac:dyDescent="0.2">
      <c r="I3684"/>
    </row>
    <row r="3685" spans="9:9" x14ac:dyDescent="0.2">
      <c r="I3685"/>
    </row>
    <row r="3686" spans="9:9" x14ac:dyDescent="0.2">
      <c r="I3686"/>
    </row>
    <row r="3687" spans="9:9" x14ac:dyDescent="0.2">
      <c r="I3687"/>
    </row>
    <row r="3688" spans="9:9" x14ac:dyDescent="0.2">
      <c r="I3688"/>
    </row>
    <row r="3689" spans="9:9" x14ac:dyDescent="0.2">
      <c r="I3689"/>
    </row>
    <row r="3690" spans="9:9" x14ac:dyDescent="0.2">
      <c r="I3690"/>
    </row>
    <row r="3691" spans="9:9" x14ac:dyDescent="0.2">
      <c r="I3691"/>
    </row>
    <row r="3692" spans="9:9" x14ac:dyDescent="0.2">
      <c r="I3692"/>
    </row>
    <row r="3693" spans="9:9" x14ac:dyDescent="0.2">
      <c r="I3693"/>
    </row>
    <row r="3694" spans="9:9" x14ac:dyDescent="0.2">
      <c r="I3694"/>
    </row>
    <row r="3695" spans="9:9" x14ac:dyDescent="0.2">
      <c r="I3695"/>
    </row>
    <row r="3696" spans="9:9" x14ac:dyDescent="0.2">
      <c r="I3696"/>
    </row>
    <row r="3697" spans="9:9" x14ac:dyDescent="0.2">
      <c r="I3697"/>
    </row>
    <row r="3698" spans="9:9" x14ac:dyDescent="0.2">
      <c r="I3698"/>
    </row>
    <row r="3699" spans="9:9" x14ac:dyDescent="0.2">
      <c r="I3699"/>
    </row>
    <row r="3700" spans="9:9" x14ac:dyDescent="0.2">
      <c r="I3700"/>
    </row>
    <row r="3701" spans="9:9" x14ac:dyDescent="0.2">
      <c r="I3701"/>
    </row>
    <row r="3702" spans="9:9" x14ac:dyDescent="0.2">
      <c r="I3702"/>
    </row>
    <row r="3703" spans="9:9" x14ac:dyDescent="0.2">
      <c r="I3703"/>
    </row>
    <row r="3704" spans="9:9" x14ac:dyDescent="0.2">
      <c r="I3704"/>
    </row>
    <row r="3705" spans="9:9" x14ac:dyDescent="0.2">
      <c r="I3705"/>
    </row>
    <row r="3706" spans="9:9" x14ac:dyDescent="0.2">
      <c r="I3706"/>
    </row>
    <row r="3707" spans="9:9" x14ac:dyDescent="0.2">
      <c r="I3707"/>
    </row>
    <row r="3708" spans="9:9" x14ac:dyDescent="0.2">
      <c r="I3708"/>
    </row>
    <row r="3709" spans="9:9" x14ac:dyDescent="0.2">
      <c r="I3709"/>
    </row>
    <row r="3710" spans="9:9" x14ac:dyDescent="0.2">
      <c r="I3710"/>
    </row>
    <row r="3711" spans="9:9" x14ac:dyDescent="0.2">
      <c r="I3711"/>
    </row>
    <row r="3712" spans="9:9" x14ac:dyDescent="0.2">
      <c r="I3712"/>
    </row>
    <row r="3713" spans="9:9" x14ac:dyDescent="0.2">
      <c r="I3713"/>
    </row>
    <row r="3714" spans="9:9" x14ac:dyDescent="0.2">
      <c r="I3714"/>
    </row>
    <row r="3715" spans="9:9" x14ac:dyDescent="0.2">
      <c r="I3715"/>
    </row>
    <row r="3716" spans="9:9" x14ac:dyDescent="0.2">
      <c r="I3716"/>
    </row>
    <row r="3717" spans="9:9" x14ac:dyDescent="0.2">
      <c r="I3717"/>
    </row>
    <row r="3718" spans="9:9" x14ac:dyDescent="0.2">
      <c r="I3718"/>
    </row>
    <row r="3719" spans="9:9" x14ac:dyDescent="0.2">
      <c r="I3719"/>
    </row>
    <row r="3720" spans="9:9" x14ac:dyDescent="0.2">
      <c r="I3720"/>
    </row>
    <row r="3721" spans="9:9" x14ac:dyDescent="0.2">
      <c r="I3721"/>
    </row>
    <row r="3722" spans="9:9" x14ac:dyDescent="0.2">
      <c r="I3722"/>
    </row>
    <row r="3723" spans="9:9" x14ac:dyDescent="0.2">
      <c r="I3723"/>
    </row>
    <row r="3724" spans="9:9" x14ac:dyDescent="0.2">
      <c r="I3724"/>
    </row>
    <row r="3725" spans="9:9" x14ac:dyDescent="0.2">
      <c r="I3725"/>
    </row>
    <row r="3726" spans="9:9" x14ac:dyDescent="0.2">
      <c r="I3726"/>
    </row>
    <row r="3727" spans="9:9" x14ac:dyDescent="0.2">
      <c r="I3727"/>
    </row>
    <row r="3728" spans="9:9" x14ac:dyDescent="0.2">
      <c r="I3728"/>
    </row>
    <row r="3729" spans="9:9" x14ac:dyDescent="0.2">
      <c r="I3729"/>
    </row>
    <row r="3730" spans="9:9" x14ac:dyDescent="0.2">
      <c r="I3730"/>
    </row>
    <row r="3731" spans="9:9" x14ac:dyDescent="0.2">
      <c r="I3731"/>
    </row>
    <row r="3732" spans="9:9" x14ac:dyDescent="0.2">
      <c r="I3732"/>
    </row>
    <row r="3733" spans="9:9" x14ac:dyDescent="0.2">
      <c r="I3733"/>
    </row>
    <row r="3734" spans="9:9" x14ac:dyDescent="0.2">
      <c r="I3734"/>
    </row>
    <row r="3735" spans="9:9" x14ac:dyDescent="0.2">
      <c r="I3735"/>
    </row>
    <row r="3736" spans="9:9" x14ac:dyDescent="0.2">
      <c r="I3736"/>
    </row>
    <row r="3737" spans="9:9" x14ac:dyDescent="0.2">
      <c r="I3737"/>
    </row>
    <row r="3738" spans="9:9" x14ac:dyDescent="0.2">
      <c r="I3738"/>
    </row>
    <row r="3739" spans="9:9" x14ac:dyDescent="0.2">
      <c r="I3739"/>
    </row>
    <row r="3740" spans="9:9" x14ac:dyDescent="0.2">
      <c r="I3740"/>
    </row>
    <row r="3741" spans="9:9" x14ac:dyDescent="0.2">
      <c r="I3741"/>
    </row>
    <row r="3742" spans="9:9" x14ac:dyDescent="0.2">
      <c r="I3742"/>
    </row>
    <row r="3743" spans="9:9" x14ac:dyDescent="0.2">
      <c r="I3743"/>
    </row>
    <row r="3744" spans="9:9" x14ac:dyDescent="0.2">
      <c r="I3744"/>
    </row>
    <row r="3745" spans="9:9" x14ac:dyDescent="0.2">
      <c r="I3745"/>
    </row>
    <row r="3746" spans="9:9" x14ac:dyDescent="0.2">
      <c r="I3746"/>
    </row>
    <row r="3747" spans="9:9" x14ac:dyDescent="0.2">
      <c r="I3747"/>
    </row>
    <row r="3748" spans="9:9" x14ac:dyDescent="0.2">
      <c r="I3748"/>
    </row>
    <row r="3749" spans="9:9" x14ac:dyDescent="0.2">
      <c r="I3749"/>
    </row>
    <row r="3750" spans="9:9" x14ac:dyDescent="0.2">
      <c r="I3750"/>
    </row>
    <row r="3751" spans="9:9" x14ac:dyDescent="0.2">
      <c r="I3751"/>
    </row>
    <row r="3752" spans="9:9" x14ac:dyDescent="0.2">
      <c r="I3752"/>
    </row>
    <row r="3753" spans="9:9" x14ac:dyDescent="0.2">
      <c r="I3753"/>
    </row>
    <row r="3754" spans="9:9" x14ac:dyDescent="0.2">
      <c r="I3754"/>
    </row>
    <row r="3755" spans="9:9" x14ac:dyDescent="0.2">
      <c r="I3755"/>
    </row>
    <row r="3756" spans="9:9" x14ac:dyDescent="0.2">
      <c r="I3756"/>
    </row>
    <row r="3757" spans="9:9" x14ac:dyDescent="0.2">
      <c r="I3757"/>
    </row>
    <row r="3758" spans="9:9" x14ac:dyDescent="0.2">
      <c r="I3758"/>
    </row>
    <row r="3759" spans="9:9" x14ac:dyDescent="0.2">
      <c r="I3759"/>
    </row>
    <row r="3760" spans="9:9" x14ac:dyDescent="0.2">
      <c r="I3760"/>
    </row>
    <row r="3761" spans="9:9" x14ac:dyDescent="0.2">
      <c r="I3761"/>
    </row>
    <row r="3762" spans="9:9" x14ac:dyDescent="0.2">
      <c r="I3762"/>
    </row>
    <row r="3763" spans="9:9" x14ac:dyDescent="0.2">
      <c r="I3763"/>
    </row>
    <row r="3764" spans="9:9" x14ac:dyDescent="0.2">
      <c r="I3764"/>
    </row>
    <row r="3765" spans="9:9" x14ac:dyDescent="0.2">
      <c r="I3765"/>
    </row>
    <row r="3766" spans="9:9" x14ac:dyDescent="0.2">
      <c r="I3766"/>
    </row>
    <row r="3767" spans="9:9" x14ac:dyDescent="0.2">
      <c r="I3767"/>
    </row>
    <row r="3768" spans="9:9" x14ac:dyDescent="0.2">
      <c r="I3768"/>
    </row>
    <row r="3769" spans="9:9" x14ac:dyDescent="0.2">
      <c r="I3769"/>
    </row>
    <row r="3770" spans="9:9" x14ac:dyDescent="0.2">
      <c r="I3770"/>
    </row>
    <row r="3771" spans="9:9" x14ac:dyDescent="0.2">
      <c r="I3771"/>
    </row>
    <row r="3772" spans="9:9" x14ac:dyDescent="0.2">
      <c r="I3772"/>
    </row>
    <row r="3773" spans="9:9" x14ac:dyDescent="0.2">
      <c r="I3773"/>
    </row>
    <row r="3774" spans="9:9" x14ac:dyDescent="0.2">
      <c r="I3774"/>
    </row>
    <row r="3775" spans="9:9" x14ac:dyDescent="0.2">
      <c r="I3775"/>
    </row>
    <row r="3776" spans="9:9" x14ac:dyDescent="0.2">
      <c r="I3776"/>
    </row>
    <row r="3777" spans="9:9" x14ac:dyDescent="0.2">
      <c r="I3777"/>
    </row>
    <row r="3778" spans="9:9" x14ac:dyDescent="0.2">
      <c r="I3778"/>
    </row>
    <row r="3779" spans="9:9" x14ac:dyDescent="0.2">
      <c r="I3779"/>
    </row>
    <row r="3780" spans="9:9" x14ac:dyDescent="0.2">
      <c r="I3780"/>
    </row>
    <row r="3781" spans="9:9" x14ac:dyDescent="0.2">
      <c r="I3781"/>
    </row>
    <row r="3782" spans="9:9" x14ac:dyDescent="0.2">
      <c r="I3782"/>
    </row>
    <row r="3783" spans="9:9" x14ac:dyDescent="0.2">
      <c r="I3783"/>
    </row>
    <row r="3784" spans="9:9" x14ac:dyDescent="0.2">
      <c r="I3784"/>
    </row>
    <row r="3785" spans="9:9" x14ac:dyDescent="0.2">
      <c r="I3785"/>
    </row>
    <row r="3786" spans="9:9" x14ac:dyDescent="0.2">
      <c r="I3786"/>
    </row>
    <row r="3787" spans="9:9" x14ac:dyDescent="0.2">
      <c r="I3787"/>
    </row>
    <row r="3788" spans="9:9" x14ac:dyDescent="0.2">
      <c r="I3788"/>
    </row>
    <row r="3789" spans="9:9" x14ac:dyDescent="0.2">
      <c r="I3789"/>
    </row>
    <row r="3790" spans="9:9" x14ac:dyDescent="0.2">
      <c r="I3790"/>
    </row>
    <row r="3791" spans="9:9" x14ac:dyDescent="0.2">
      <c r="I3791"/>
    </row>
    <row r="3792" spans="9:9" x14ac:dyDescent="0.2">
      <c r="I3792"/>
    </row>
    <row r="3793" spans="9:9" x14ac:dyDescent="0.2">
      <c r="I3793"/>
    </row>
    <row r="3794" spans="9:9" x14ac:dyDescent="0.2">
      <c r="I3794"/>
    </row>
    <row r="3795" spans="9:9" x14ac:dyDescent="0.2">
      <c r="I3795"/>
    </row>
    <row r="3796" spans="9:9" x14ac:dyDescent="0.2">
      <c r="I3796"/>
    </row>
    <row r="3797" spans="9:9" x14ac:dyDescent="0.2">
      <c r="I3797"/>
    </row>
    <row r="3798" spans="9:9" x14ac:dyDescent="0.2">
      <c r="I3798"/>
    </row>
    <row r="3799" spans="9:9" x14ac:dyDescent="0.2">
      <c r="I3799"/>
    </row>
    <row r="3800" spans="9:9" x14ac:dyDescent="0.2">
      <c r="I3800"/>
    </row>
    <row r="3801" spans="9:9" x14ac:dyDescent="0.2">
      <c r="I3801"/>
    </row>
    <row r="3802" spans="9:9" x14ac:dyDescent="0.2">
      <c r="I3802"/>
    </row>
    <row r="3803" spans="9:9" x14ac:dyDescent="0.2">
      <c r="I3803"/>
    </row>
    <row r="3804" spans="9:9" x14ac:dyDescent="0.2">
      <c r="I3804"/>
    </row>
    <row r="3805" spans="9:9" x14ac:dyDescent="0.2">
      <c r="I3805"/>
    </row>
    <row r="3806" spans="9:9" x14ac:dyDescent="0.2">
      <c r="I3806"/>
    </row>
    <row r="3807" spans="9:9" x14ac:dyDescent="0.2">
      <c r="I3807"/>
    </row>
    <row r="3808" spans="9:9" x14ac:dyDescent="0.2">
      <c r="I3808"/>
    </row>
    <row r="3809" spans="9:9" x14ac:dyDescent="0.2">
      <c r="I3809"/>
    </row>
    <row r="3810" spans="9:9" x14ac:dyDescent="0.2">
      <c r="I3810"/>
    </row>
    <row r="3811" spans="9:9" x14ac:dyDescent="0.2">
      <c r="I3811"/>
    </row>
    <row r="3812" spans="9:9" x14ac:dyDescent="0.2">
      <c r="I3812"/>
    </row>
    <row r="3813" spans="9:9" x14ac:dyDescent="0.2">
      <c r="I3813"/>
    </row>
    <row r="3814" spans="9:9" x14ac:dyDescent="0.2">
      <c r="I3814"/>
    </row>
    <row r="3815" spans="9:9" x14ac:dyDescent="0.2">
      <c r="I3815"/>
    </row>
    <row r="3816" spans="9:9" x14ac:dyDescent="0.2">
      <c r="I3816"/>
    </row>
    <row r="3817" spans="9:9" x14ac:dyDescent="0.2">
      <c r="I3817"/>
    </row>
    <row r="3818" spans="9:9" x14ac:dyDescent="0.2">
      <c r="I3818"/>
    </row>
    <row r="3819" spans="9:9" x14ac:dyDescent="0.2">
      <c r="I3819"/>
    </row>
    <row r="3820" spans="9:9" x14ac:dyDescent="0.2">
      <c r="I3820"/>
    </row>
    <row r="3821" spans="9:9" x14ac:dyDescent="0.2">
      <c r="I3821"/>
    </row>
    <row r="3822" spans="9:9" x14ac:dyDescent="0.2">
      <c r="I3822"/>
    </row>
    <row r="3823" spans="9:9" x14ac:dyDescent="0.2">
      <c r="I3823"/>
    </row>
    <row r="3824" spans="9:9" x14ac:dyDescent="0.2">
      <c r="I3824"/>
    </row>
    <row r="3825" spans="9:9" x14ac:dyDescent="0.2">
      <c r="I3825"/>
    </row>
    <row r="3826" spans="9:9" x14ac:dyDescent="0.2">
      <c r="I3826"/>
    </row>
    <row r="3827" spans="9:9" x14ac:dyDescent="0.2">
      <c r="I3827"/>
    </row>
    <row r="3828" spans="9:9" x14ac:dyDescent="0.2">
      <c r="I3828"/>
    </row>
    <row r="3829" spans="9:9" x14ac:dyDescent="0.2">
      <c r="I3829"/>
    </row>
    <row r="3830" spans="9:9" x14ac:dyDescent="0.2">
      <c r="I3830"/>
    </row>
    <row r="3831" spans="9:9" x14ac:dyDescent="0.2">
      <c r="I3831"/>
    </row>
    <row r="3832" spans="9:9" x14ac:dyDescent="0.2">
      <c r="I3832"/>
    </row>
    <row r="3833" spans="9:9" x14ac:dyDescent="0.2">
      <c r="I3833"/>
    </row>
    <row r="3834" spans="9:9" x14ac:dyDescent="0.2">
      <c r="I3834"/>
    </row>
    <row r="3835" spans="9:9" x14ac:dyDescent="0.2">
      <c r="I3835"/>
    </row>
    <row r="3836" spans="9:9" x14ac:dyDescent="0.2">
      <c r="I3836"/>
    </row>
    <row r="3837" spans="9:9" x14ac:dyDescent="0.2">
      <c r="I3837"/>
    </row>
    <row r="3838" spans="9:9" x14ac:dyDescent="0.2">
      <c r="I3838"/>
    </row>
    <row r="3839" spans="9:9" x14ac:dyDescent="0.2">
      <c r="I3839"/>
    </row>
    <row r="3840" spans="9:9" x14ac:dyDescent="0.2">
      <c r="I3840"/>
    </row>
    <row r="3841" spans="9:9" x14ac:dyDescent="0.2">
      <c r="I3841"/>
    </row>
    <row r="3842" spans="9:9" x14ac:dyDescent="0.2">
      <c r="I3842"/>
    </row>
    <row r="3843" spans="9:9" x14ac:dyDescent="0.2">
      <c r="I3843"/>
    </row>
    <row r="3844" spans="9:9" x14ac:dyDescent="0.2">
      <c r="I3844"/>
    </row>
    <row r="3845" spans="9:9" x14ac:dyDescent="0.2">
      <c r="I3845"/>
    </row>
    <row r="3846" spans="9:9" x14ac:dyDescent="0.2">
      <c r="I3846"/>
    </row>
    <row r="3847" spans="9:9" x14ac:dyDescent="0.2">
      <c r="I3847"/>
    </row>
    <row r="3848" spans="9:9" x14ac:dyDescent="0.2">
      <c r="I3848"/>
    </row>
    <row r="3849" spans="9:9" x14ac:dyDescent="0.2">
      <c r="I3849"/>
    </row>
    <row r="3850" spans="9:9" x14ac:dyDescent="0.2">
      <c r="I3850"/>
    </row>
    <row r="3851" spans="9:9" x14ac:dyDescent="0.2">
      <c r="I3851"/>
    </row>
    <row r="3852" spans="9:9" x14ac:dyDescent="0.2">
      <c r="I3852"/>
    </row>
    <row r="3853" spans="9:9" x14ac:dyDescent="0.2">
      <c r="I3853"/>
    </row>
    <row r="3854" spans="9:9" x14ac:dyDescent="0.2">
      <c r="I3854"/>
    </row>
    <row r="3855" spans="9:9" x14ac:dyDescent="0.2">
      <c r="I3855"/>
    </row>
    <row r="3856" spans="9:9" x14ac:dyDescent="0.2">
      <c r="I3856"/>
    </row>
    <row r="3857" spans="9:9" x14ac:dyDescent="0.2">
      <c r="I3857"/>
    </row>
    <row r="3858" spans="9:9" x14ac:dyDescent="0.2">
      <c r="I3858"/>
    </row>
    <row r="3859" spans="9:9" x14ac:dyDescent="0.2">
      <c r="I3859"/>
    </row>
    <row r="3860" spans="9:9" x14ac:dyDescent="0.2">
      <c r="I3860"/>
    </row>
    <row r="3861" spans="9:9" x14ac:dyDescent="0.2">
      <c r="I3861"/>
    </row>
    <row r="3862" spans="9:9" x14ac:dyDescent="0.2">
      <c r="I3862"/>
    </row>
    <row r="3863" spans="9:9" x14ac:dyDescent="0.2">
      <c r="I3863"/>
    </row>
    <row r="3864" spans="9:9" x14ac:dyDescent="0.2">
      <c r="I3864"/>
    </row>
    <row r="3865" spans="9:9" x14ac:dyDescent="0.2">
      <c r="I3865"/>
    </row>
    <row r="3866" spans="9:9" x14ac:dyDescent="0.2">
      <c r="I3866"/>
    </row>
    <row r="3867" spans="9:9" x14ac:dyDescent="0.2">
      <c r="I3867"/>
    </row>
    <row r="3868" spans="9:9" x14ac:dyDescent="0.2">
      <c r="I3868"/>
    </row>
    <row r="3869" spans="9:9" x14ac:dyDescent="0.2">
      <c r="I3869"/>
    </row>
    <row r="3870" spans="9:9" x14ac:dyDescent="0.2">
      <c r="I3870"/>
    </row>
    <row r="3871" spans="9:9" x14ac:dyDescent="0.2">
      <c r="I3871"/>
    </row>
    <row r="3872" spans="9:9" x14ac:dyDescent="0.2">
      <c r="I3872"/>
    </row>
    <row r="3873" spans="9:9" x14ac:dyDescent="0.2">
      <c r="I3873"/>
    </row>
    <row r="3874" spans="9:9" x14ac:dyDescent="0.2">
      <c r="I3874"/>
    </row>
    <row r="3875" spans="9:9" x14ac:dyDescent="0.2">
      <c r="I3875"/>
    </row>
    <row r="3876" spans="9:9" x14ac:dyDescent="0.2">
      <c r="I3876"/>
    </row>
    <row r="3877" spans="9:9" x14ac:dyDescent="0.2">
      <c r="I3877"/>
    </row>
    <row r="3878" spans="9:9" x14ac:dyDescent="0.2">
      <c r="I3878"/>
    </row>
    <row r="3879" spans="9:9" x14ac:dyDescent="0.2">
      <c r="I3879"/>
    </row>
    <row r="3880" spans="9:9" x14ac:dyDescent="0.2">
      <c r="I3880"/>
    </row>
    <row r="3881" spans="9:9" x14ac:dyDescent="0.2">
      <c r="I3881"/>
    </row>
    <row r="3882" spans="9:9" x14ac:dyDescent="0.2">
      <c r="I3882"/>
    </row>
    <row r="3883" spans="9:9" x14ac:dyDescent="0.2">
      <c r="I3883"/>
    </row>
    <row r="3884" spans="9:9" x14ac:dyDescent="0.2">
      <c r="I3884"/>
    </row>
    <row r="3885" spans="9:9" x14ac:dyDescent="0.2">
      <c r="I3885"/>
    </row>
    <row r="3886" spans="9:9" x14ac:dyDescent="0.2">
      <c r="I3886"/>
    </row>
    <row r="3887" spans="9:9" x14ac:dyDescent="0.2">
      <c r="I3887"/>
    </row>
    <row r="3888" spans="9:9" x14ac:dyDescent="0.2">
      <c r="I3888"/>
    </row>
    <row r="3889" spans="9:9" x14ac:dyDescent="0.2">
      <c r="I3889"/>
    </row>
    <row r="3890" spans="9:9" x14ac:dyDescent="0.2">
      <c r="I3890"/>
    </row>
    <row r="3891" spans="9:9" x14ac:dyDescent="0.2">
      <c r="I3891"/>
    </row>
    <row r="3892" spans="9:9" x14ac:dyDescent="0.2">
      <c r="I3892"/>
    </row>
    <row r="3893" spans="9:9" x14ac:dyDescent="0.2">
      <c r="I3893"/>
    </row>
    <row r="3894" spans="9:9" x14ac:dyDescent="0.2">
      <c r="I3894"/>
    </row>
    <row r="3895" spans="9:9" x14ac:dyDescent="0.2">
      <c r="I3895"/>
    </row>
    <row r="3896" spans="9:9" x14ac:dyDescent="0.2">
      <c r="I3896"/>
    </row>
    <row r="3897" spans="9:9" x14ac:dyDescent="0.2">
      <c r="I3897"/>
    </row>
    <row r="3898" spans="9:9" x14ac:dyDescent="0.2">
      <c r="I3898"/>
    </row>
    <row r="3899" spans="9:9" x14ac:dyDescent="0.2">
      <c r="I3899"/>
    </row>
    <row r="3900" spans="9:9" x14ac:dyDescent="0.2">
      <c r="I3900"/>
    </row>
    <row r="3901" spans="9:9" x14ac:dyDescent="0.2">
      <c r="I3901"/>
    </row>
    <row r="3902" spans="9:9" x14ac:dyDescent="0.2">
      <c r="I3902"/>
    </row>
    <row r="3903" spans="9:9" x14ac:dyDescent="0.2">
      <c r="I3903"/>
    </row>
    <row r="3904" spans="9:9" x14ac:dyDescent="0.2">
      <c r="I3904"/>
    </row>
    <row r="3905" spans="9:9" x14ac:dyDescent="0.2">
      <c r="I3905"/>
    </row>
    <row r="3906" spans="9:9" x14ac:dyDescent="0.2">
      <c r="I3906"/>
    </row>
    <row r="3907" spans="9:9" x14ac:dyDescent="0.2">
      <c r="I3907"/>
    </row>
    <row r="3908" spans="9:9" x14ac:dyDescent="0.2">
      <c r="I3908"/>
    </row>
    <row r="3909" spans="9:9" x14ac:dyDescent="0.2">
      <c r="I3909"/>
    </row>
    <row r="3910" spans="9:9" x14ac:dyDescent="0.2">
      <c r="I3910"/>
    </row>
    <row r="3911" spans="9:9" x14ac:dyDescent="0.2">
      <c r="I3911"/>
    </row>
    <row r="3912" spans="9:9" x14ac:dyDescent="0.2">
      <c r="I3912"/>
    </row>
    <row r="3913" spans="9:9" x14ac:dyDescent="0.2">
      <c r="I3913"/>
    </row>
    <row r="3914" spans="9:9" x14ac:dyDescent="0.2">
      <c r="I3914"/>
    </row>
    <row r="3915" spans="9:9" x14ac:dyDescent="0.2">
      <c r="I3915"/>
    </row>
    <row r="3916" spans="9:9" x14ac:dyDescent="0.2">
      <c r="I3916"/>
    </row>
    <row r="3917" spans="9:9" x14ac:dyDescent="0.2">
      <c r="I3917"/>
    </row>
    <row r="3918" spans="9:9" x14ac:dyDescent="0.2">
      <c r="I3918"/>
    </row>
    <row r="3919" spans="9:9" x14ac:dyDescent="0.2">
      <c r="I3919"/>
    </row>
    <row r="3920" spans="9:9" x14ac:dyDescent="0.2">
      <c r="I3920"/>
    </row>
    <row r="3921" spans="9:9" x14ac:dyDescent="0.2">
      <c r="I3921"/>
    </row>
    <row r="3922" spans="9:9" x14ac:dyDescent="0.2">
      <c r="I3922"/>
    </row>
    <row r="3923" spans="9:9" x14ac:dyDescent="0.2">
      <c r="I3923"/>
    </row>
    <row r="3924" spans="9:9" x14ac:dyDescent="0.2">
      <c r="I3924"/>
    </row>
    <row r="3925" spans="9:9" x14ac:dyDescent="0.2">
      <c r="I3925"/>
    </row>
    <row r="3926" spans="9:9" x14ac:dyDescent="0.2">
      <c r="I3926"/>
    </row>
    <row r="3927" spans="9:9" x14ac:dyDescent="0.2">
      <c r="I3927"/>
    </row>
    <row r="3928" spans="9:9" x14ac:dyDescent="0.2">
      <c r="I3928"/>
    </row>
    <row r="3929" spans="9:9" x14ac:dyDescent="0.2">
      <c r="I3929"/>
    </row>
    <row r="3930" spans="9:9" x14ac:dyDescent="0.2">
      <c r="I3930"/>
    </row>
    <row r="3931" spans="9:9" x14ac:dyDescent="0.2">
      <c r="I3931"/>
    </row>
    <row r="3932" spans="9:9" x14ac:dyDescent="0.2">
      <c r="I3932"/>
    </row>
    <row r="3933" spans="9:9" x14ac:dyDescent="0.2">
      <c r="I3933"/>
    </row>
    <row r="3934" spans="9:9" x14ac:dyDescent="0.2">
      <c r="I3934"/>
    </row>
    <row r="3935" spans="9:9" x14ac:dyDescent="0.2">
      <c r="I3935"/>
    </row>
    <row r="3936" spans="9:9" x14ac:dyDescent="0.2">
      <c r="I3936"/>
    </row>
    <row r="3937" spans="9:9" x14ac:dyDescent="0.2">
      <c r="I3937"/>
    </row>
    <row r="3938" spans="9:9" x14ac:dyDescent="0.2">
      <c r="I3938"/>
    </row>
    <row r="3939" spans="9:9" x14ac:dyDescent="0.2">
      <c r="I3939"/>
    </row>
    <row r="3940" spans="9:9" x14ac:dyDescent="0.2">
      <c r="I3940"/>
    </row>
    <row r="3941" spans="9:9" x14ac:dyDescent="0.2">
      <c r="I3941"/>
    </row>
    <row r="3942" spans="9:9" x14ac:dyDescent="0.2">
      <c r="I3942"/>
    </row>
    <row r="3943" spans="9:9" x14ac:dyDescent="0.2">
      <c r="I3943"/>
    </row>
    <row r="3944" spans="9:9" x14ac:dyDescent="0.2">
      <c r="I3944"/>
    </row>
    <row r="3945" spans="9:9" x14ac:dyDescent="0.2">
      <c r="I3945"/>
    </row>
    <row r="3946" spans="9:9" x14ac:dyDescent="0.2">
      <c r="I3946"/>
    </row>
    <row r="3947" spans="9:9" x14ac:dyDescent="0.2">
      <c r="I3947"/>
    </row>
    <row r="3948" spans="9:9" x14ac:dyDescent="0.2">
      <c r="I3948"/>
    </row>
    <row r="3949" spans="9:9" x14ac:dyDescent="0.2">
      <c r="I3949"/>
    </row>
    <row r="3950" spans="9:9" x14ac:dyDescent="0.2">
      <c r="I3950"/>
    </row>
    <row r="3951" spans="9:9" x14ac:dyDescent="0.2">
      <c r="I3951"/>
    </row>
    <row r="3952" spans="9:9" x14ac:dyDescent="0.2">
      <c r="I3952"/>
    </row>
    <row r="3953" spans="9:9" x14ac:dyDescent="0.2">
      <c r="I3953"/>
    </row>
    <row r="3954" spans="9:9" x14ac:dyDescent="0.2">
      <c r="I3954"/>
    </row>
    <row r="3955" spans="9:9" x14ac:dyDescent="0.2">
      <c r="I3955"/>
    </row>
    <row r="3956" spans="9:9" x14ac:dyDescent="0.2">
      <c r="I3956"/>
    </row>
    <row r="3957" spans="9:9" x14ac:dyDescent="0.2">
      <c r="I3957"/>
    </row>
    <row r="3958" spans="9:9" x14ac:dyDescent="0.2">
      <c r="I3958"/>
    </row>
    <row r="3959" spans="9:9" x14ac:dyDescent="0.2">
      <c r="I3959"/>
    </row>
    <row r="3960" spans="9:9" x14ac:dyDescent="0.2">
      <c r="I3960"/>
    </row>
    <row r="3961" spans="9:9" x14ac:dyDescent="0.2">
      <c r="I3961"/>
    </row>
    <row r="3962" spans="9:9" x14ac:dyDescent="0.2">
      <c r="I3962"/>
    </row>
    <row r="3963" spans="9:9" x14ac:dyDescent="0.2">
      <c r="I3963"/>
    </row>
    <row r="3964" spans="9:9" x14ac:dyDescent="0.2">
      <c r="I3964"/>
    </row>
    <row r="3965" spans="9:9" x14ac:dyDescent="0.2">
      <c r="I3965"/>
    </row>
    <row r="3966" spans="9:9" x14ac:dyDescent="0.2">
      <c r="I3966"/>
    </row>
    <row r="3967" spans="9:9" x14ac:dyDescent="0.2">
      <c r="I3967"/>
    </row>
    <row r="3968" spans="9:9" x14ac:dyDescent="0.2">
      <c r="I3968"/>
    </row>
    <row r="3969" spans="9:9" x14ac:dyDescent="0.2">
      <c r="I3969"/>
    </row>
    <row r="3970" spans="9:9" x14ac:dyDescent="0.2">
      <c r="I3970"/>
    </row>
    <row r="3971" spans="9:9" x14ac:dyDescent="0.2">
      <c r="I3971"/>
    </row>
    <row r="3972" spans="9:9" x14ac:dyDescent="0.2">
      <c r="I3972"/>
    </row>
    <row r="3973" spans="9:9" x14ac:dyDescent="0.2">
      <c r="I3973"/>
    </row>
    <row r="3974" spans="9:9" x14ac:dyDescent="0.2">
      <c r="I3974"/>
    </row>
    <row r="3975" spans="9:9" x14ac:dyDescent="0.2">
      <c r="I3975"/>
    </row>
    <row r="3976" spans="9:9" x14ac:dyDescent="0.2">
      <c r="I3976"/>
    </row>
    <row r="3977" spans="9:9" x14ac:dyDescent="0.2">
      <c r="I3977"/>
    </row>
    <row r="3978" spans="9:9" x14ac:dyDescent="0.2">
      <c r="I3978"/>
    </row>
    <row r="3979" spans="9:9" x14ac:dyDescent="0.2">
      <c r="I3979"/>
    </row>
    <row r="3980" spans="9:9" x14ac:dyDescent="0.2">
      <c r="I3980"/>
    </row>
    <row r="3981" spans="9:9" x14ac:dyDescent="0.2">
      <c r="I3981"/>
    </row>
    <row r="3982" spans="9:9" x14ac:dyDescent="0.2">
      <c r="I3982"/>
    </row>
    <row r="3983" spans="9:9" x14ac:dyDescent="0.2">
      <c r="I3983"/>
    </row>
    <row r="3984" spans="9:9" x14ac:dyDescent="0.2">
      <c r="I3984"/>
    </row>
    <row r="3985" spans="9:9" x14ac:dyDescent="0.2">
      <c r="I3985"/>
    </row>
    <row r="3986" spans="9:9" x14ac:dyDescent="0.2">
      <c r="I3986"/>
    </row>
    <row r="3987" spans="9:9" x14ac:dyDescent="0.2">
      <c r="I3987"/>
    </row>
    <row r="3988" spans="9:9" x14ac:dyDescent="0.2">
      <c r="I3988"/>
    </row>
    <row r="3989" spans="9:9" x14ac:dyDescent="0.2">
      <c r="I3989"/>
    </row>
    <row r="3990" spans="9:9" x14ac:dyDescent="0.2">
      <c r="I3990"/>
    </row>
    <row r="3991" spans="9:9" x14ac:dyDescent="0.2">
      <c r="I3991"/>
    </row>
    <row r="3992" spans="9:9" x14ac:dyDescent="0.2">
      <c r="I3992"/>
    </row>
    <row r="3993" spans="9:9" x14ac:dyDescent="0.2">
      <c r="I3993"/>
    </row>
    <row r="3994" spans="9:9" x14ac:dyDescent="0.2">
      <c r="I3994"/>
    </row>
    <row r="3995" spans="9:9" x14ac:dyDescent="0.2">
      <c r="I3995"/>
    </row>
    <row r="3996" spans="9:9" x14ac:dyDescent="0.2">
      <c r="I3996"/>
    </row>
    <row r="3997" spans="9:9" x14ac:dyDescent="0.2">
      <c r="I3997"/>
    </row>
    <row r="3998" spans="9:9" x14ac:dyDescent="0.2">
      <c r="I3998"/>
    </row>
    <row r="3999" spans="9:9" x14ac:dyDescent="0.2">
      <c r="I3999"/>
    </row>
    <row r="4000" spans="9:9" x14ac:dyDescent="0.2">
      <c r="I4000"/>
    </row>
    <row r="4001" spans="9:9" x14ac:dyDescent="0.2">
      <c r="I4001"/>
    </row>
    <row r="4002" spans="9:9" x14ac:dyDescent="0.2">
      <c r="I4002"/>
    </row>
    <row r="4003" spans="9:9" x14ac:dyDescent="0.2">
      <c r="I4003"/>
    </row>
    <row r="4004" spans="9:9" x14ac:dyDescent="0.2">
      <c r="I4004"/>
    </row>
    <row r="4005" spans="9:9" x14ac:dyDescent="0.2">
      <c r="I4005"/>
    </row>
    <row r="4006" spans="9:9" x14ac:dyDescent="0.2">
      <c r="I4006"/>
    </row>
    <row r="4007" spans="9:9" x14ac:dyDescent="0.2">
      <c r="I4007"/>
    </row>
    <row r="4008" spans="9:9" x14ac:dyDescent="0.2">
      <c r="I4008"/>
    </row>
    <row r="4009" spans="9:9" x14ac:dyDescent="0.2">
      <c r="I4009"/>
    </row>
    <row r="4010" spans="9:9" x14ac:dyDescent="0.2">
      <c r="I4010"/>
    </row>
    <row r="4011" spans="9:9" x14ac:dyDescent="0.2">
      <c r="I4011"/>
    </row>
    <row r="4012" spans="9:9" x14ac:dyDescent="0.2">
      <c r="I4012"/>
    </row>
    <row r="4013" spans="9:9" x14ac:dyDescent="0.2">
      <c r="I4013"/>
    </row>
    <row r="4014" spans="9:9" x14ac:dyDescent="0.2">
      <c r="I4014"/>
    </row>
    <row r="4015" spans="9:9" x14ac:dyDescent="0.2">
      <c r="I4015"/>
    </row>
    <row r="4016" spans="9:9" x14ac:dyDescent="0.2">
      <c r="I4016"/>
    </row>
    <row r="4017" spans="9:9" x14ac:dyDescent="0.2">
      <c r="I4017"/>
    </row>
    <row r="4018" spans="9:9" x14ac:dyDescent="0.2">
      <c r="I4018"/>
    </row>
    <row r="4019" spans="9:9" x14ac:dyDescent="0.2">
      <c r="I4019"/>
    </row>
    <row r="4020" spans="9:9" x14ac:dyDescent="0.2">
      <c r="I4020"/>
    </row>
    <row r="4021" spans="9:9" x14ac:dyDescent="0.2">
      <c r="I4021"/>
    </row>
    <row r="4022" spans="9:9" x14ac:dyDescent="0.2">
      <c r="I4022"/>
    </row>
    <row r="4023" spans="9:9" x14ac:dyDescent="0.2">
      <c r="I4023"/>
    </row>
    <row r="4024" spans="9:9" x14ac:dyDescent="0.2">
      <c r="I4024"/>
    </row>
    <row r="4025" spans="9:9" x14ac:dyDescent="0.2">
      <c r="I4025"/>
    </row>
    <row r="4026" spans="9:9" x14ac:dyDescent="0.2">
      <c r="I4026"/>
    </row>
    <row r="4027" spans="9:9" x14ac:dyDescent="0.2">
      <c r="I4027"/>
    </row>
    <row r="4028" spans="9:9" x14ac:dyDescent="0.2">
      <c r="I4028"/>
    </row>
    <row r="4029" spans="9:9" x14ac:dyDescent="0.2">
      <c r="I4029"/>
    </row>
    <row r="4030" spans="9:9" x14ac:dyDescent="0.2">
      <c r="I4030"/>
    </row>
    <row r="4031" spans="9:9" x14ac:dyDescent="0.2">
      <c r="I4031"/>
    </row>
    <row r="4032" spans="9:9" x14ac:dyDescent="0.2">
      <c r="I4032"/>
    </row>
    <row r="4033" spans="9:9" x14ac:dyDescent="0.2">
      <c r="I4033"/>
    </row>
    <row r="4034" spans="9:9" x14ac:dyDescent="0.2">
      <c r="I4034"/>
    </row>
    <row r="4035" spans="9:9" x14ac:dyDescent="0.2">
      <c r="I4035"/>
    </row>
    <row r="4036" spans="9:9" x14ac:dyDescent="0.2">
      <c r="I4036"/>
    </row>
    <row r="4037" spans="9:9" x14ac:dyDescent="0.2">
      <c r="I4037"/>
    </row>
    <row r="4038" spans="9:9" x14ac:dyDescent="0.2">
      <c r="I4038"/>
    </row>
    <row r="4039" spans="9:9" x14ac:dyDescent="0.2">
      <c r="I4039"/>
    </row>
    <row r="4040" spans="9:9" x14ac:dyDescent="0.2">
      <c r="I4040"/>
    </row>
    <row r="4041" spans="9:9" x14ac:dyDescent="0.2">
      <c r="I4041"/>
    </row>
    <row r="4042" spans="9:9" x14ac:dyDescent="0.2">
      <c r="I4042"/>
    </row>
    <row r="4043" spans="9:9" x14ac:dyDescent="0.2">
      <c r="I4043"/>
    </row>
    <row r="4044" spans="9:9" x14ac:dyDescent="0.2">
      <c r="I4044"/>
    </row>
    <row r="4045" spans="9:9" x14ac:dyDescent="0.2">
      <c r="I4045"/>
    </row>
    <row r="4046" spans="9:9" x14ac:dyDescent="0.2">
      <c r="I4046"/>
    </row>
    <row r="4047" spans="9:9" x14ac:dyDescent="0.2">
      <c r="I4047"/>
    </row>
    <row r="4048" spans="9:9" x14ac:dyDescent="0.2">
      <c r="I4048"/>
    </row>
    <row r="4049" spans="9:9" x14ac:dyDescent="0.2">
      <c r="I4049"/>
    </row>
    <row r="4050" spans="9:9" x14ac:dyDescent="0.2">
      <c r="I4050"/>
    </row>
    <row r="4051" spans="9:9" x14ac:dyDescent="0.2">
      <c r="I4051"/>
    </row>
    <row r="4052" spans="9:9" x14ac:dyDescent="0.2">
      <c r="I4052"/>
    </row>
    <row r="4053" spans="9:9" x14ac:dyDescent="0.2">
      <c r="I4053"/>
    </row>
    <row r="4054" spans="9:9" x14ac:dyDescent="0.2">
      <c r="I4054"/>
    </row>
    <row r="4055" spans="9:9" x14ac:dyDescent="0.2">
      <c r="I4055"/>
    </row>
    <row r="4056" spans="9:9" x14ac:dyDescent="0.2">
      <c r="I4056"/>
    </row>
    <row r="4057" spans="9:9" x14ac:dyDescent="0.2">
      <c r="I4057"/>
    </row>
    <row r="4058" spans="9:9" x14ac:dyDescent="0.2">
      <c r="I4058"/>
    </row>
    <row r="4059" spans="9:9" x14ac:dyDescent="0.2">
      <c r="I4059"/>
    </row>
    <row r="4060" spans="9:9" x14ac:dyDescent="0.2">
      <c r="I4060"/>
    </row>
    <row r="4061" spans="9:9" x14ac:dyDescent="0.2">
      <c r="I4061"/>
    </row>
    <row r="4062" spans="9:9" x14ac:dyDescent="0.2">
      <c r="I4062"/>
    </row>
    <row r="4063" spans="9:9" x14ac:dyDescent="0.2">
      <c r="I4063"/>
    </row>
    <row r="4064" spans="9:9" x14ac:dyDescent="0.2">
      <c r="I4064"/>
    </row>
    <row r="4065" spans="9:9" x14ac:dyDescent="0.2">
      <c r="I4065"/>
    </row>
    <row r="4066" spans="9:9" x14ac:dyDescent="0.2">
      <c r="I4066"/>
    </row>
    <row r="4067" spans="9:9" x14ac:dyDescent="0.2">
      <c r="I4067"/>
    </row>
    <row r="4068" spans="9:9" x14ac:dyDescent="0.2">
      <c r="I4068"/>
    </row>
    <row r="4069" spans="9:9" x14ac:dyDescent="0.2">
      <c r="I4069"/>
    </row>
    <row r="4070" spans="9:9" x14ac:dyDescent="0.2">
      <c r="I4070"/>
    </row>
    <row r="4071" spans="9:9" x14ac:dyDescent="0.2">
      <c r="I4071"/>
    </row>
    <row r="4072" spans="9:9" x14ac:dyDescent="0.2">
      <c r="I4072"/>
    </row>
    <row r="4073" spans="9:9" x14ac:dyDescent="0.2">
      <c r="I4073"/>
    </row>
    <row r="4074" spans="9:9" x14ac:dyDescent="0.2">
      <c r="I4074"/>
    </row>
    <row r="4075" spans="9:9" x14ac:dyDescent="0.2">
      <c r="I4075"/>
    </row>
    <row r="4076" spans="9:9" x14ac:dyDescent="0.2">
      <c r="I4076"/>
    </row>
    <row r="4077" spans="9:9" x14ac:dyDescent="0.2">
      <c r="I4077"/>
    </row>
    <row r="4078" spans="9:9" x14ac:dyDescent="0.2">
      <c r="I4078"/>
    </row>
    <row r="4079" spans="9:9" x14ac:dyDescent="0.2">
      <c r="I4079"/>
    </row>
    <row r="4080" spans="9:9" x14ac:dyDescent="0.2">
      <c r="I4080"/>
    </row>
    <row r="4081" spans="9:9" x14ac:dyDescent="0.2">
      <c r="I4081"/>
    </row>
    <row r="4082" spans="9:9" x14ac:dyDescent="0.2">
      <c r="I4082"/>
    </row>
    <row r="4083" spans="9:9" x14ac:dyDescent="0.2">
      <c r="I4083"/>
    </row>
    <row r="4084" spans="9:9" x14ac:dyDescent="0.2">
      <c r="I4084"/>
    </row>
    <row r="4085" spans="9:9" x14ac:dyDescent="0.2">
      <c r="I4085"/>
    </row>
    <row r="4086" spans="9:9" x14ac:dyDescent="0.2">
      <c r="I4086"/>
    </row>
    <row r="4087" spans="9:9" x14ac:dyDescent="0.2">
      <c r="I4087"/>
    </row>
    <row r="4088" spans="9:9" x14ac:dyDescent="0.2">
      <c r="I4088"/>
    </row>
    <row r="4089" spans="9:9" x14ac:dyDescent="0.2">
      <c r="I4089"/>
    </row>
    <row r="4090" spans="9:9" x14ac:dyDescent="0.2">
      <c r="I4090"/>
    </row>
    <row r="4091" spans="9:9" x14ac:dyDescent="0.2">
      <c r="I4091"/>
    </row>
    <row r="4092" spans="9:9" x14ac:dyDescent="0.2">
      <c r="I4092"/>
    </row>
    <row r="4093" spans="9:9" x14ac:dyDescent="0.2">
      <c r="I4093"/>
    </row>
    <row r="4094" spans="9:9" x14ac:dyDescent="0.2">
      <c r="I4094"/>
    </row>
    <row r="4095" spans="9:9" x14ac:dyDescent="0.2">
      <c r="I4095"/>
    </row>
    <row r="4096" spans="9:9" x14ac:dyDescent="0.2">
      <c r="I4096"/>
    </row>
    <row r="4097" spans="9:9" x14ac:dyDescent="0.2">
      <c r="I4097"/>
    </row>
    <row r="4098" spans="9:9" x14ac:dyDescent="0.2">
      <c r="I4098"/>
    </row>
    <row r="4099" spans="9:9" x14ac:dyDescent="0.2">
      <c r="I4099"/>
    </row>
    <row r="4100" spans="9:9" x14ac:dyDescent="0.2">
      <c r="I4100"/>
    </row>
    <row r="4101" spans="9:9" x14ac:dyDescent="0.2">
      <c r="I4101"/>
    </row>
    <row r="4102" spans="9:9" x14ac:dyDescent="0.2">
      <c r="I4102"/>
    </row>
    <row r="4103" spans="9:9" x14ac:dyDescent="0.2">
      <c r="I4103"/>
    </row>
    <row r="4104" spans="9:9" x14ac:dyDescent="0.2">
      <c r="I4104"/>
    </row>
    <row r="4105" spans="9:9" x14ac:dyDescent="0.2">
      <c r="I4105"/>
    </row>
    <row r="4106" spans="9:9" x14ac:dyDescent="0.2">
      <c r="I4106"/>
    </row>
    <row r="4107" spans="9:9" x14ac:dyDescent="0.2">
      <c r="I4107"/>
    </row>
    <row r="4108" spans="9:9" x14ac:dyDescent="0.2">
      <c r="I4108"/>
    </row>
    <row r="4109" spans="9:9" x14ac:dyDescent="0.2">
      <c r="I4109"/>
    </row>
    <row r="4110" spans="9:9" x14ac:dyDescent="0.2">
      <c r="I4110"/>
    </row>
    <row r="4111" spans="9:9" x14ac:dyDescent="0.2">
      <c r="I4111"/>
    </row>
    <row r="4112" spans="9:9" x14ac:dyDescent="0.2">
      <c r="I4112"/>
    </row>
    <row r="4113" spans="9:9" x14ac:dyDescent="0.2">
      <c r="I4113"/>
    </row>
    <row r="4114" spans="9:9" x14ac:dyDescent="0.2">
      <c r="I4114"/>
    </row>
    <row r="4115" spans="9:9" x14ac:dyDescent="0.2">
      <c r="I4115"/>
    </row>
    <row r="4116" spans="9:9" x14ac:dyDescent="0.2">
      <c r="I4116"/>
    </row>
    <row r="4117" spans="9:9" x14ac:dyDescent="0.2">
      <c r="I4117"/>
    </row>
    <row r="4118" spans="9:9" x14ac:dyDescent="0.2">
      <c r="I4118"/>
    </row>
    <row r="4119" spans="9:9" x14ac:dyDescent="0.2">
      <c r="I4119"/>
    </row>
    <row r="4120" spans="9:9" x14ac:dyDescent="0.2">
      <c r="I4120"/>
    </row>
    <row r="4121" spans="9:9" x14ac:dyDescent="0.2">
      <c r="I4121"/>
    </row>
    <row r="4122" spans="9:9" x14ac:dyDescent="0.2">
      <c r="I4122"/>
    </row>
    <row r="4123" spans="9:9" x14ac:dyDescent="0.2">
      <c r="I4123"/>
    </row>
    <row r="4124" spans="9:9" x14ac:dyDescent="0.2">
      <c r="I4124"/>
    </row>
    <row r="4125" spans="9:9" x14ac:dyDescent="0.2">
      <c r="I4125"/>
    </row>
    <row r="4126" spans="9:9" x14ac:dyDescent="0.2">
      <c r="I4126"/>
    </row>
    <row r="4127" spans="9:9" x14ac:dyDescent="0.2">
      <c r="I4127"/>
    </row>
    <row r="4128" spans="9:9" x14ac:dyDescent="0.2">
      <c r="I4128"/>
    </row>
    <row r="4129" spans="9:9" x14ac:dyDescent="0.2">
      <c r="I4129"/>
    </row>
    <row r="4130" spans="9:9" x14ac:dyDescent="0.2">
      <c r="I4130"/>
    </row>
    <row r="4131" spans="9:9" x14ac:dyDescent="0.2">
      <c r="I4131"/>
    </row>
    <row r="4132" spans="9:9" x14ac:dyDescent="0.2">
      <c r="I4132"/>
    </row>
    <row r="4133" spans="9:9" x14ac:dyDescent="0.2">
      <c r="I4133"/>
    </row>
    <row r="4134" spans="9:9" x14ac:dyDescent="0.2">
      <c r="I4134"/>
    </row>
    <row r="4135" spans="9:9" x14ac:dyDescent="0.2">
      <c r="I4135"/>
    </row>
    <row r="4136" spans="9:9" x14ac:dyDescent="0.2">
      <c r="I4136"/>
    </row>
    <row r="4137" spans="9:9" x14ac:dyDescent="0.2">
      <c r="I4137"/>
    </row>
    <row r="4138" spans="9:9" x14ac:dyDescent="0.2">
      <c r="I4138"/>
    </row>
    <row r="4139" spans="9:9" x14ac:dyDescent="0.2">
      <c r="I4139"/>
    </row>
    <row r="4140" spans="9:9" x14ac:dyDescent="0.2">
      <c r="I4140"/>
    </row>
    <row r="4141" spans="9:9" x14ac:dyDescent="0.2">
      <c r="I4141"/>
    </row>
    <row r="4142" spans="9:9" x14ac:dyDescent="0.2">
      <c r="I4142"/>
    </row>
    <row r="4143" spans="9:9" x14ac:dyDescent="0.2">
      <c r="I4143"/>
    </row>
    <row r="4144" spans="9:9" x14ac:dyDescent="0.2">
      <c r="I4144"/>
    </row>
    <row r="4145" spans="9:9" x14ac:dyDescent="0.2">
      <c r="I4145"/>
    </row>
    <row r="4146" spans="9:9" x14ac:dyDescent="0.2">
      <c r="I4146"/>
    </row>
    <row r="4147" spans="9:9" x14ac:dyDescent="0.2">
      <c r="I4147"/>
    </row>
    <row r="4148" spans="9:9" x14ac:dyDescent="0.2">
      <c r="I4148"/>
    </row>
    <row r="4149" spans="9:9" x14ac:dyDescent="0.2">
      <c r="I4149"/>
    </row>
    <row r="4150" spans="9:9" x14ac:dyDescent="0.2">
      <c r="I4150"/>
    </row>
    <row r="4151" spans="9:9" x14ac:dyDescent="0.2">
      <c r="I4151"/>
    </row>
    <row r="4152" spans="9:9" x14ac:dyDescent="0.2">
      <c r="I4152"/>
    </row>
    <row r="4153" spans="9:9" x14ac:dyDescent="0.2">
      <c r="I4153"/>
    </row>
    <row r="4154" spans="9:9" x14ac:dyDescent="0.2">
      <c r="I4154"/>
    </row>
    <row r="4155" spans="9:9" x14ac:dyDescent="0.2">
      <c r="I4155"/>
    </row>
    <row r="4156" spans="9:9" x14ac:dyDescent="0.2">
      <c r="I4156"/>
    </row>
    <row r="4157" spans="9:9" x14ac:dyDescent="0.2">
      <c r="I4157"/>
    </row>
    <row r="4158" spans="9:9" x14ac:dyDescent="0.2">
      <c r="I4158"/>
    </row>
    <row r="4159" spans="9:9" x14ac:dyDescent="0.2">
      <c r="I4159"/>
    </row>
    <row r="4160" spans="9:9" x14ac:dyDescent="0.2">
      <c r="I4160"/>
    </row>
    <row r="4161" spans="9:9" x14ac:dyDescent="0.2">
      <c r="I4161"/>
    </row>
    <row r="4162" spans="9:9" x14ac:dyDescent="0.2">
      <c r="I4162"/>
    </row>
    <row r="4163" spans="9:9" x14ac:dyDescent="0.2">
      <c r="I4163"/>
    </row>
    <row r="4164" spans="9:9" x14ac:dyDescent="0.2">
      <c r="I4164"/>
    </row>
    <row r="4165" spans="9:9" x14ac:dyDescent="0.2">
      <c r="I4165"/>
    </row>
    <row r="4166" spans="9:9" x14ac:dyDescent="0.2">
      <c r="I4166"/>
    </row>
    <row r="4167" spans="9:9" x14ac:dyDescent="0.2">
      <c r="I4167"/>
    </row>
    <row r="4168" spans="9:9" x14ac:dyDescent="0.2">
      <c r="I4168"/>
    </row>
    <row r="4169" spans="9:9" x14ac:dyDescent="0.2">
      <c r="I4169"/>
    </row>
    <row r="4170" spans="9:9" x14ac:dyDescent="0.2">
      <c r="I4170"/>
    </row>
    <row r="4171" spans="9:9" x14ac:dyDescent="0.2">
      <c r="I4171"/>
    </row>
    <row r="4172" spans="9:9" x14ac:dyDescent="0.2">
      <c r="I4172"/>
    </row>
    <row r="4173" spans="9:9" x14ac:dyDescent="0.2">
      <c r="I4173"/>
    </row>
    <row r="4174" spans="9:9" x14ac:dyDescent="0.2">
      <c r="I4174"/>
    </row>
    <row r="4175" spans="9:9" x14ac:dyDescent="0.2">
      <c r="I4175"/>
    </row>
    <row r="4176" spans="9:9" x14ac:dyDescent="0.2">
      <c r="I4176"/>
    </row>
    <row r="4177" spans="9:9" x14ac:dyDescent="0.2">
      <c r="I4177"/>
    </row>
    <row r="4178" spans="9:9" x14ac:dyDescent="0.2">
      <c r="I4178"/>
    </row>
    <row r="4179" spans="9:9" x14ac:dyDescent="0.2">
      <c r="I4179"/>
    </row>
    <row r="4180" spans="9:9" x14ac:dyDescent="0.2">
      <c r="I4180"/>
    </row>
    <row r="4181" spans="9:9" x14ac:dyDescent="0.2">
      <c r="I4181"/>
    </row>
    <row r="4182" spans="9:9" x14ac:dyDescent="0.2">
      <c r="I4182"/>
    </row>
    <row r="4183" spans="9:9" x14ac:dyDescent="0.2">
      <c r="I4183"/>
    </row>
    <row r="4184" spans="9:9" x14ac:dyDescent="0.2">
      <c r="I4184"/>
    </row>
    <row r="4185" spans="9:9" x14ac:dyDescent="0.2">
      <c r="I4185"/>
    </row>
    <row r="4186" spans="9:9" x14ac:dyDescent="0.2">
      <c r="I4186"/>
    </row>
    <row r="4187" spans="9:9" x14ac:dyDescent="0.2">
      <c r="I4187"/>
    </row>
    <row r="4188" spans="9:9" x14ac:dyDescent="0.2">
      <c r="I4188"/>
    </row>
    <row r="4189" spans="9:9" x14ac:dyDescent="0.2">
      <c r="I4189"/>
    </row>
    <row r="4190" spans="9:9" x14ac:dyDescent="0.2">
      <c r="I4190"/>
    </row>
    <row r="4191" spans="9:9" x14ac:dyDescent="0.2">
      <c r="I4191"/>
    </row>
    <row r="4192" spans="9:9" x14ac:dyDescent="0.2">
      <c r="I4192"/>
    </row>
    <row r="4193" spans="9:9" x14ac:dyDescent="0.2">
      <c r="I4193"/>
    </row>
    <row r="4194" spans="9:9" x14ac:dyDescent="0.2">
      <c r="I4194"/>
    </row>
    <row r="4195" spans="9:9" x14ac:dyDescent="0.2">
      <c r="I4195"/>
    </row>
    <row r="4196" spans="9:9" x14ac:dyDescent="0.2">
      <c r="I4196"/>
    </row>
    <row r="4197" spans="9:9" x14ac:dyDescent="0.2">
      <c r="I4197"/>
    </row>
    <row r="4198" spans="9:9" x14ac:dyDescent="0.2">
      <c r="I4198"/>
    </row>
    <row r="4199" spans="9:9" x14ac:dyDescent="0.2">
      <c r="I4199"/>
    </row>
    <row r="4200" spans="9:9" x14ac:dyDescent="0.2">
      <c r="I4200"/>
    </row>
    <row r="4201" spans="9:9" x14ac:dyDescent="0.2">
      <c r="I4201"/>
    </row>
    <row r="4202" spans="9:9" x14ac:dyDescent="0.2">
      <c r="I4202"/>
    </row>
    <row r="4203" spans="9:9" x14ac:dyDescent="0.2">
      <c r="I4203"/>
    </row>
    <row r="4204" spans="9:9" x14ac:dyDescent="0.2">
      <c r="I4204"/>
    </row>
    <row r="4205" spans="9:9" x14ac:dyDescent="0.2">
      <c r="I4205"/>
    </row>
    <row r="4206" spans="9:9" x14ac:dyDescent="0.2">
      <c r="I4206"/>
    </row>
    <row r="4207" spans="9:9" x14ac:dyDescent="0.2">
      <c r="I4207"/>
    </row>
    <row r="4208" spans="9:9" x14ac:dyDescent="0.2">
      <c r="I4208"/>
    </row>
    <row r="4209" spans="9:9" x14ac:dyDescent="0.2">
      <c r="I4209"/>
    </row>
    <row r="4210" spans="9:9" x14ac:dyDescent="0.2">
      <c r="I4210"/>
    </row>
    <row r="4211" spans="9:9" x14ac:dyDescent="0.2">
      <c r="I4211"/>
    </row>
    <row r="4212" spans="9:9" x14ac:dyDescent="0.2">
      <c r="I4212"/>
    </row>
    <row r="4213" spans="9:9" x14ac:dyDescent="0.2">
      <c r="I4213"/>
    </row>
    <row r="4214" spans="9:9" x14ac:dyDescent="0.2">
      <c r="I4214"/>
    </row>
    <row r="4215" spans="9:9" x14ac:dyDescent="0.2">
      <c r="I4215"/>
    </row>
    <row r="4216" spans="9:9" x14ac:dyDescent="0.2">
      <c r="I4216"/>
    </row>
    <row r="4217" spans="9:9" x14ac:dyDescent="0.2">
      <c r="I4217"/>
    </row>
    <row r="4218" spans="9:9" x14ac:dyDescent="0.2">
      <c r="I4218"/>
    </row>
    <row r="4219" spans="9:9" x14ac:dyDescent="0.2">
      <c r="I4219"/>
    </row>
    <row r="4220" spans="9:9" x14ac:dyDescent="0.2">
      <c r="I4220"/>
    </row>
    <row r="4221" spans="9:9" x14ac:dyDescent="0.2">
      <c r="I4221"/>
    </row>
    <row r="4222" spans="9:9" x14ac:dyDescent="0.2">
      <c r="I4222"/>
    </row>
    <row r="4223" spans="9:9" x14ac:dyDescent="0.2">
      <c r="I4223"/>
    </row>
    <row r="4224" spans="9:9" x14ac:dyDescent="0.2">
      <c r="I4224"/>
    </row>
    <row r="4225" spans="9:9" x14ac:dyDescent="0.2">
      <c r="I4225"/>
    </row>
    <row r="4226" spans="9:9" x14ac:dyDescent="0.2">
      <c r="I4226"/>
    </row>
    <row r="4227" spans="9:9" x14ac:dyDescent="0.2">
      <c r="I4227"/>
    </row>
    <row r="4228" spans="9:9" x14ac:dyDescent="0.2">
      <c r="I4228"/>
    </row>
    <row r="4229" spans="9:9" x14ac:dyDescent="0.2">
      <c r="I4229"/>
    </row>
    <row r="4230" spans="9:9" x14ac:dyDescent="0.2">
      <c r="I4230"/>
    </row>
    <row r="4231" spans="9:9" x14ac:dyDescent="0.2">
      <c r="I4231"/>
    </row>
    <row r="4232" spans="9:9" x14ac:dyDescent="0.2">
      <c r="I4232"/>
    </row>
    <row r="4233" spans="9:9" x14ac:dyDescent="0.2">
      <c r="I4233"/>
    </row>
    <row r="4234" spans="9:9" x14ac:dyDescent="0.2">
      <c r="I4234"/>
    </row>
    <row r="4235" spans="9:9" x14ac:dyDescent="0.2">
      <c r="I4235"/>
    </row>
    <row r="4236" spans="9:9" x14ac:dyDescent="0.2">
      <c r="I4236"/>
    </row>
    <row r="4237" spans="9:9" x14ac:dyDescent="0.2">
      <c r="I4237"/>
    </row>
    <row r="4238" spans="9:9" x14ac:dyDescent="0.2">
      <c r="I4238"/>
    </row>
    <row r="4239" spans="9:9" x14ac:dyDescent="0.2">
      <c r="I4239"/>
    </row>
    <row r="4240" spans="9:9" x14ac:dyDescent="0.2">
      <c r="I4240"/>
    </row>
    <row r="4241" spans="9:9" x14ac:dyDescent="0.2">
      <c r="I4241"/>
    </row>
    <row r="4242" spans="9:9" x14ac:dyDescent="0.2">
      <c r="I4242"/>
    </row>
    <row r="4243" spans="9:9" x14ac:dyDescent="0.2">
      <c r="I4243"/>
    </row>
    <row r="4244" spans="9:9" x14ac:dyDescent="0.2">
      <c r="I4244"/>
    </row>
    <row r="4245" spans="9:9" x14ac:dyDescent="0.2">
      <c r="I4245"/>
    </row>
    <row r="4246" spans="9:9" x14ac:dyDescent="0.2">
      <c r="I4246"/>
    </row>
    <row r="4247" spans="9:9" x14ac:dyDescent="0.2">
      <c r="I4247"/>
    </row>
    <row r="4248" spans="9:9" x14ac:dyDescent="0.2">
      <c r="I4248"/>
    </row>
    <row r="4249" spans="9:9" x14ac:dyDescent="0.2">
      <c r="I4249"/>
    </row>
    <row r="4250" spans="9:9" x14ac:dyDescent="0.2">
      <c r="I4250"/>
    </row>
    <row r="4251" spans="9:9" x14ac:dyDescent="0.2">
      <c r="I4251"/>
    </row>
    <row r="4252" spans="9:9" x14ac:dyDescent="0.2">
      <c r="I4252"/>
    </row>
    <row r="4253" spans="9:9" x14ac:dyDescent="0.2">
      <c r="I4253"/>
    </row>
    <row r="4254" spans="9:9" x14ac:dyDescent="0.2">
      <c r="I4254"/>
    </row>
    <row r="4255" spans="9:9" x14ac:dyDescent="0.2">
      <c r="I4255"/>
    </row>
    <row r="4256" spans="9:9" x14ac:dyDescent="0.2">
      <c r="I4256"/>
    </row>
    <row r="4257" spans="9:9" x14ac:dyDescent="0.2">
      <c r="I4257"/>
    </row>
    <row r="4258" spans="9:9" x14ac:dyDescent="0.2">
      <c r="I4258"/>
    </row>
    <row r="4259" spans="9:9" x14ac:dyDescent="0.2">
      <c r="I4259"/>
    </row>
    <row r="4260" spans="9:9" x14ac:dyDescent="0.2">
      <c r="I4260"/>
    </row>
    <row r="4261" spans="9:9" x14ac:dyDescent="0.2">
      <c r="I4261"/>
    </row>
    <row r="4262" spans="9:9" x14ac:dyDescent="0.2">
      <c r="I4262"/>
    </row>
    <row r="4263" spans="9:9" x14ac:dyDescent="0.2">
      <c r="I4263"/>
    </row>
    <row r="4264" spans="9:9" x14ac:dyDescent="0.2">
      <c r="I4264"/>
    </row>
    <row r="4265" spans="9:9" x14ac:dyDescent="0.2">
      <c r="I4265"/>
    </row>
    <row r="4266" spans="9:9" x14ac:dyDescent="0.2">
      <c r="I4266"/>
    </row>
    <row r="4267" spans="9:9" x14ac:dyDescent="0.2">
      <c r="I4267"/>
    </row>
    <row r="4268" spans="9:9" x14ac:dyDescent="0.2">
      <c r="I4268"/>
    </row>
    <row r="4269" spans="9:9" x14ac:dyDescent="0.2">
      <c r="I4269"/>
    </row>
    <row r="4270" spans="9:9" x14ac:dyDescent="0.2">
      <c r="I4270"/>
    </row>
    <row r="4271" spans="9:9" x14ac:dyDescent="0.2">
      <c r="I4271"/>
    </row>
    <row r="4272" spans="9:9" x14ac:dyDescent="0.2">
      <c r="I4272"/>
    </row>
    <row r="4273" spans="9:9" x14ac:dyDescent="0.2">
      <c r="I4273"/>
    </row>
    <row r="4274" spans="9:9" x14ac:dyDescent="0.2">
      <c r="I4274"/>
    </row>
    <row r="4275" spans="9:9" x14ac:dyDescent="0.2">
      <c r="I4275"/>
    </row>
    <row r="4276" spans="9:9" x14ac:dyDescent="0.2">
      <c r="I4276"/>
    </row>
    <row r="4277" spans="9:9" x14ac:dyDescent="0.2">
      <c r="I4277"/>
    </row>
    <row r="4278" spans="9:9" x14ac:dyDescent="0.2">
      <c r="I4278"/>
    </row>
    <row r="4279" spans="9:9" x14ac:dyDescent="0.2">
      <c r="I4279"/>
    </row>
    <row r="4280" spans="9:9" x14ac:dyDescent="0.2">
      <c r="I4280"/>
    </row>
    <row r="4281" spans="9:9" x14ac:dyDescent="0.2">
      <c r="I4281"/>
    </row>
    <row r="4282" spans="9:9" x14ac:dyDescent="0.2">
      <c r="I4282"/>
    </row>
    <row r="4283" spans="9:9" x14ac:dyDescent="0.2">
      <c r="I4283"/>
    </row>
    <row r="4284" spans="9:9" x14ac:dyDescent="0.2">
      <c r="I4284"/>
    </row>
    <row r="4285" spans="9:9" x14ac:dyDescent="0.2">
      <c r="I4285"/>
    </row>
    <row r="4286" spans="9:9" x14ac:dyDescent="0.2">
      <c r="I4286"/>
    </row>
    <row r="4287" spans="9:9" x14ac:dyDescent="0.2">
      <c r="I4287"/>
    </row>
    <row r="4288" spans="9:9" x14ac:dyDescent="0.2">
      <c r="I4288"/>
    </row>
    <row r="4289" spans="9:9" x14ac:dyDescent="0.2">
      <c r="I4289"/>
    </row>
    <row r="4290" spans="9:9" x14ac:dyDescent="0.2">
      <c r="I4290"/>
    </row>
    <row r="4291" spans="9:9" x14ac:dyDescent="0.2">
      <c r="I4291"/>
    </row>
    <row r="4292" spans="9:9" x14ac:dyDescent="0.2">
      <c r="I4292"/>
    </row>
    <row r="4293" spans="9:9" x14ac:dyDescent="0.2">
      <c r="I4293"/>
    </row>
    <row r="4294" spans="9:9" x14ac:dyDescent="0.2">
      <c r="I4294"/>
    </row>
    <row r="4295" spans="9:9" x14ac:dyDescent="0.2">
      <c r="I4295"/>
    </row>
    <row r="4296" spans="9:9" x14ac:dyDescent="0.2">
      <c r="I4296"/>
    </row>
    <row r="4297" spans="9:9" x14ac:dyDescent="0.2">
      <c r="I4297"/>
    </row>
    <row r="4298" spans="9:9" x14ac:dyDescent="0.2">
      <c r="I4298"/>
    </row>
    <row r="4299" spans="9:9" x14ac:dyDescent="0.2">
      <c r="I4299"/>
    </row>
    <row r="4300" spans="9:9" x14ac:dyDescent="0.2">
      <c r="I4300"/>
    </row>
    <row r="4301" spans="9:9" x14ac:dyDescent="0.2">
      <c r="I4301"/>
    </row>
    <row r="4302" spans="9:9" x14ac:dyDescent="0.2">
      <c r="I4302"/>
    </row>
    <row r="4303" spans="9:9" x14ac:dyDescent="0.2">
      <c r="I4303"/>
    </row>
    <row r="4304" spans="9:9" x14ac:dyDescent="0.2">
      <c r="I4304"/>
    </row>
    <row r="4305" spans="9:9" x14ac:dyDescent="0.2">
      <c r="I4305"/>
    </row>
    <row r="4306" spans="9:9" x14ac:dyDescent="0.2">
      <c r="I4306"/>
    </row>
    <row r="4307" spans="9:9" x14ac:dyDescent="0.2">
      <c r="I4307"/>
    </row>
    <row r="4308" spans="9:9" x14ac:dyDescent="0.2">
      <c r="I4308"/>
    </row>
    <row r="4309" spans="9:9" x14ac:dyDescent="0.2">
      <c r="I4309"/>
    </row>
    <row r="4310" spans="9:9" x14ac:dyDescent="0.2">
      <c r="I4310"/>
    </row>
    <row r="4311" spans="9:9" x14ac:dyDescent="0.2">
      <c r="I4311"/>
    </row>
    <row r="4312" spans="9:9" x14ac:dyDescent="0.2">
      <c r="I4312"/>
    </row>
    <row r="4313" spans="9:9" x14ac:dyDescent="0.2">
      <c r="I4313"/>
    </row>
    <row r="4314" spans="9:9" x14ac:dyDescent="0.2">
      <c r="I4314"/>
    </row>
    <row r="4315" spans="9:9" x14ac:dyDescent="0.2">
      <c r="I4315"/>
    </row>
    <row r="4316" spans="9:9" x14ac:dyDescent="0.2">
      <c r="I4316"/>
    </row>
    <row r="4317" spans="9:9" x14ac:dyDescent="0.2">
      <c r="I4317"/>
    </row>
    <row r="4318" spans="9:9" x14ac:dyDescent="0.2">
      <c r="I4318"/>
    </row>
    <row r="4319" spans="9:9" x14ac:dyDescent="0.2">
      <c r="I4319"/>
    </row>
    <row r="4320" spans="9:9" x14ac:dyDescent="0.2">
      <c r="I4320"/>
    </row>
    <row r="4321" spans="9:9" x14ac:dyDescent="0.2">
      <c r="I4321"/>
    </row>
    <row r="4322" spans="9:9" x14ac:dyDescent="0.2">
      <c r="I4322"/>
    </row>
    <row r="4323" spans="9:9" x14ac:dyDescent="0.2">
      <c r="I4323"/>
    </row>
    <row r="4324" spans="9:9" x14ac:dyDescent="0.2">
      <c r="I4324"/>
    </row>
    <row r="4325" spans="9:9" x14ac:dyDescent="0.2">
      <c r="I4325"/>
    </row>
    <row r="4326" spans="9:9" x14ac:dyDescent="0.2">
      <c r="I4326"/>
    </row>
    <row r="4327" spans="9:9" x14ac:dyDescent="0.2">
      <c r="I4327"/>
    </row>
    <row r="4328" spans="9:9" x14ac:dyDescent="0.2">
      <c r="I4328"/>
    </row>
    <row r="4329" spans="9:9" x14ac:dyDescent="0.2">
      <c r="I4329"/>
    </row>
    <row r="4330" spans="9:9" x14ac:dyDescent="0.2">
      <c r="I4330"/>
    </row>
    <row r="4331" spans="9:9" x14ac:dyDescent="0.2">
      <c r="I4331"/>
    </row>
    <row r="4332" spans="9:9" x14ac:dyDescent="0.2">
      <c r="I4332"/>
    </row>
    <row r="4333" spans="9:9" x14ac:dyDescent="0.2">
      <c r="I4333"/>
    </row>
    <row r="4334" spans="9:9" x14ac:dyDescent="0.2">
      <c r="I4334"/>
    </row>
    <row r="4335" spans="9:9" x14ac:dyDescent="0.2">
      <c r="I4335"/>
    </row>
    <row r="4336" spans="9:9" x14ac:dyDescent="0.2">
      <c r="I4336"/>
    </row>
    <row r="4337" spans="9:9" x14ac:dyDescent="0.2">
      <c r="I4337"/>
    </row>
    <row r="4338" spans="9:9" x14ac:dyDescent="0.2">
      <c r="I4338"/>
    </row>
    <row r="4339" spans="9:9" x14ac:dyDescent="0.2">
      <c r="I4339"/>
    </row>
    <row r="4340" spans="9:9" x14ac:dyDescent="0.2">
      <c r="I4340"/>
    </row>
    <row r="4341" spans="9:9" x14ac:dyDescent="0.2">
      <c r="I4341"/>
    </row>
    <row r="4342" spans="9:9" x14ac:dyDescent="0.2">
      <c r="I4342"/>
    </row>
    <row r="4343" spans="9:9" x14ac:dyDescent="0.2">
      <c r="I4343"/>
    </row>
    <row r="4344" spans="9:9" x14ac:dyDescent="0.2">
      <c r="I4344"/>
    </row>
    <row r="4345" spans="9:9" x14ac:dyDescent="0.2">
      <c r="I4345"/>
    </row>
    <row r="4346" spans="9:9" x14ac:dyDescent="0.2">
      <c r="I4346"/>
    </row>
    <row r="4347" spans="9:9" x14ac:dyDescent="0.2">
      <c r="I4347"/>
    </row>
    <row r="4348" spans="9:9" x14ac:dyDescent="0.2">
      <c r="I4348"/>
    </row>
    <row r="4349" spans="9:9" x14ac:dyDescent="0.2">
      <c r="I4349"/>
    </row>
    <row r="4350" spans="9:9" x14ac:dyDescent="0.2">
      <c r="I4350"/>
    </row>
    <row r="4351" spans="9:9" x14ac:dyDescent="0.2">
      <c r="I4351"/>
    </row>
    <row r="4352" spans="9:9" x14ac:dyDescent="0.2">
      <c r="I4352"/>
    </row>
    <row r="4353" spans="9:9" x14ac:dyDescent="0.2">
      <c r="I4353"/>
    </row>
    <row r="4354" spans="9:9" x14ac:dyDescent="0.2">
      <c r="I4354"/>
    </row>
    <row r="4355" spans="9:9" x14ac:dyDescent="0.2">
      <c r="I4355"/>
    </row>
    <row r="4356" spans="9:9" x14ac:dyDescent="0.2">
      <c r="I4356"/>
    </row>
    <row r="4357" spans="9:9" x14ac:dyDescent="0.2">
      <c r="I4357"/>
    </row>
    <row r="4358" spans="9:9" x14ac:dyDescent="0.2">
      <c r="I4358"/>
    </row>
    <row r="4359" spans="9:9" x14ac:dyDescent="0.2">
      <c r="I4359"/>
    </row>
    <row r="4360" spans="9:9" x14ac:dyDescent="0.2">
      <c r="I4360"/>
    </row>
    <row r="4361" spans="9:9" x14ac:dyDescent="0.2">
      <c r="I4361"/>
    </row>
    <row r="4362" spans="9:9" x14ac:dyDescent="0.2">
      <c r="I4362"/>
    </row>
    <row r="4363" spans="9:9" x14ac:dyDescent="0.2">
      <c r="I4363"/>
    </row>
    <row r="4364" spans="9:9" x14ac:dyDescent="0.2">
      <c r="I4364"/>
    </row>
    <row r="4365" spans="9:9" x14ac:dyDescent="0.2">
      <c r="I4365"/>
    </row>
    <row r="4366" spans="9:9" x14ac:dyDescent="0.2">
      <c r="I4366"/>
    </row>
    <row r="4367" spans="9:9" x14ac:dyDescent="0.2">
      <c r="I4367"/>
    </row>
    <row r="4368" spans="9:9" x14ac:dyDescent="0.2">
      <c r="I4368"/>
    </row>
    <row r="4369" spans="9:9" x14ac:dyDescent="0.2">
      <c r="I4369"/>
    </row>
    <row r="4370" spans="9:9" x14ac:dyDescent="0.2">
      <c r="I4370"/>
    </row>
    <row r="4371" spans="9:9" x14ac:dyDescent="0.2">
      <c r="I4371"/>
    </row>
    <row r="4372" spans="9:9" x14ac:dyDescent="0.2">
      <c r="I4372"/>
    </row>
    <row r="4373" spans="9:9" x14ac:dyDescent="0.2">
      <c r="I4373"/>
    </row>
    <row r="4374" spans="9:9" x14ac:dyDescent="0.2">
      <c r="I4374"/>
    </row>
    <row r="4375" spans="9:9" x14ac:dyDescent="0.2">
      <c r="I4375"/>
    </row>
    <row r="4376" spans="9:9" x14ac:dyDescent="0.2">
      <c r="I4376"/>
    </row>
    <row r="4377" spans="9:9" x14ac:dyDescent="0.2">
      <c r="I4377"/>
    </row>
    <row r="4378" spans="9:9" x14ac:dyDescent="0.2">
      <c r="I4378"/>
    </row>
    <row r="4379" spans="9:9" x14ac:dyDescent="0.2">
      <c r="I4379"/>
    </row>
    <row r="4380" spans="9:9" x14ac:dyDescent="0.2">
      <c r="I4380"/>
    </row>
    <row r="4381" spans="9:9" x14ac:dyDescent="0.2">
      <c r="I4381"/>
    </row>
    <row r="4382" spans="9:9" x14ac:dyDescent="0.2">
      <c r="I4382"/>
    </row>
    <row r="4383" spans="9:9" x14ac:dyDescent="0.2">
      <c r="I4383"/>
    </row>
    <row r="4384" spans="9:9" x14ac:dyDescent="0.2">
      <c r="I4384"/>
    </row>
    <row r="4385" spans="9:9" x14ac:dyDescent="0.2">
      <c r="I4385"/>
    </row>
    <row r="4386" spans="9:9" x14ac:dyDescent="0.2">
      <c r="I4386"/>
    </row>
    <row r="4387" spans="9:9" x14ac:dyDescent="0.2">
      <c r="I4387"/>
    </row>
    <row r="4388" spans="9:9" x14ac:dyDescent="0.2">
      <c r="I4388"/>
    </row>
    <row r="4389" spans="9:9" x14ac:dyDescent="0.2">
      <c r="I4389"/>
    </row>
    <row r="4390" spans="9:9" x14ac:dyDescent="0.2">
      <c r="I4390"/>
    </row>
    <row r="4391" spans="9:9" x14ac:dyDescent="0.2">
      <c r="I4391"/>
    </row>
    <row r="4392" spans="9:9" x14ac:dyDescent="0.2">
      <c r="I4392"/>
    </row>
    <row r="4393" spans="9:9" x14ac:dyDescent="0.2">
      <c r="I4393"/>
    </row>
    <row r="4394" spans="9:9" x14ac:dyDescent="0.2">
      <c r="I4394"/>
    </row>
    <row r="4395" spans="9:9" x14ac:dyDescent="0.2">
      <c r="I4395"/>
    </row>
    <row r="4396" spans="9:9" x14ac:dyDescent="0.2">
      <c r="I4396"/>
    </row>
    <row r="4397" spans="9:9" x14ac:dyDescent="0.2">
      <c r="I4397"/>
    </row>
    <row r="4398" spans="9:9" x14ac:dyDescent="0.2">
      <c r="I4398"/>
    </row>
    <row r="4399" spans="9:9" x14ac:dyDescent="0.2">
      <c r="I4399"/>
    </row>
    <row r="4400" spans="9:9" x14ac:dyDescent="0.2">
      <c r="I4400"/>
    </row>
    <row r="4401" spans="9:9" x14ac:dyDescent="0.2">
      <c r="I4401"/>
    </row>
    <row r="4402" spans="9:9" x14ac:dyDescent="0.2">
      <c r="I4402"/>
    </row>
    <row r="4403" spans="9:9" x14ac:dyDescent="0.2">
      <c r="I4403"/>
    </row>
    <row r="4404" spans="9:9" x14ac:dyDescent="0.2">
      <c r="I4404"/>
    </row>
    <row r="4405" spans="9:9" x14ac:dyDescent="0.2">
      <c r="I4405"/>
    </row>
    <row r="4406" spans="9:9" x14ac:dyDescent="0.2">
      <c r="I4406"/>
    </row>
    <row r="4407" spans="9:9" x14ac:dyDescent="0.2">
      <c r="I4407"/>
    </row>
    <row r="4408" spans="9:9" x14ac:dyDescent="0.2">
      <c r="I4408"/>
    </row>
    <row r="4409" spans="9:9" x14ac:dyDescent="0.2">
      <c r="I4409"/>
    </row>
    <row r="4410" spans="9:9" x14ac:dyDescent="0.2">
      <c r="I4410"/>
    </row>
    <row r="4411" spans="9:9" x14ac:dyDescent="0.2">
      <c r="I4411"/>
    </row>
    <row r="4412" spans="9:9" x14ac:dyDescent="0.2">
      <c r="I4412"/>
    </row>
    <row r="4413" spans="9:9" x14ac:dyDescent="0.2">
      <c r="I4413"/>
    </row>
    <row r="4414" spans="9:9" x14ac:dyDescent="0.2">
      <c r="I4414"/>
    </row>
    <row r="4415" spans="9:9" x14ac:dyDescent="0.2">
      <c r="I4415"/>
    </row>
    <row r="4416" spans="9:9" x14ac:dyDescent="0.2">
      <c r="I4416"/>
    </row>
    <row r="4417" spans="9:9" x14ac:dyDescent="0.2">
      <c r="I4417"/>
    </row>
    <row r="4418" spans="9:9" x14ac:dyDescent="0.2">
      <c r="I4418"/>
    </row>
    <row r="4419" spans="9:9" x14ac:dyDescent="0.2">
      <c r="I4419"/>
    </row>
    <row r="4420" spans="9:9" x14ac:dyDescent="0.2">
      <c r="I4420"/>
    </row>
    <row r="4421" spans="9:9" x14ac:dyDescent="0.2">
      <c r="I4421"/>
    </row>
    <row r="4422" spans="9:9" x14ac:dyDescent="0.2">
      <c r="I4422"/>
    </row>
    <row r="4423" spans="9:9" x14ac:dyDescent="0.2">
      <c r="I4423"/>
    </row>
    <row r="4424" spans="9:9" x14ac:dyDescent="0.2">
      <c r="I4424"/>
    </row>
    <row r="4425" spans="9:9" x14ac:dyDescent="0.2">
      <c r="I4425"/>
    </row>
    <row r="4426" spans="9:9" x14ac:dyDescent="0.2">
      <c r="I4426"/>
    </row>
    <row r="4427" spans="9:9" x14ac:dyDescent="0.2">
      <c r="I4427"/>
    </row>
    <row r="4428" spans="9:9" x14ac:dyDescent="0.2">
      <c r="I4428"/>
    </row>
    <row r="4429" spans="9:9" x14ac:dyDescent="0.2">
      <c r="I4429"/>
    </row>
    <row r="4430" spans="9:9" x14ac:dyDescent="0.2">
      <c r="I4430"/>
    </row>
    <row r="4431" spans="9:9" x14ac:dyDescent="0.2">
      <c r="I4431"/>
    </row>
    <row r="4432" spans="9:9" x14ac:dyDescent="0.2">
      <c r="I4432"/>
    </row>
    <row r="4433" spans="9:9" x14ac:dyDescent="0.2">
      <c r="I4433"/>
    </row>
    <row r="4434" spans="9:9" x14ac:dyDescent="0.2">
      <c r="I4434"/>
    </row>
    <row r="4435" spans="9:9" x14ac:dyDescent="0.2">
      <c r="I4435"/>
    </row>
    <row r="4436" spans="9:9" x14ac:dyDescent="0.2">
      <c r="I4436"/>
    </row>
    <row r="4437" spans="9:9" x14ac:dyDescent="0.2">
      <c r="I4437"/>
    </row>
    <row r="4438" spans="9:9" x14ac:dyDescent="0.2">
      <c r="I4438"/>
    </row>
    <row r="4439" spans="9:9" x14ac:dyDescent="0.2">
      <c r="I4439"/>
    </row>
    <row r="4440" spans="9:9" x14ac:dyDescent="0.2">
      <c r="I4440"/>
    </row>
    <row r="4441" spans="9:9" x14ac:dyDescent="0.2">
      <c r="I4441"/>
    </row>
    <row r="4442" spans="9:9" x14ac:dyDescent="0.2">
      <c r="I4442"/>
    </row>
    <row r="4443" spans="9:9" x14ac:dyDescent="0.2">
      <c r="I4443"/>
    </row>
    <row r="4444" spans="9:9" x14ac:dyDescent="0.2">
      <c r="I4444"/>
    </row>
    <row r="4445" spans="9:9" x14ac:dyDescent="0.2">
      <c r="I4445"/>
    </row>
    <row r="4446" spans="9:9" x14ac:dyDescent="0.2">
      <c r="I4446"/>
    </row>
    <row r="4447" spans="9:9" x14ac:dyDescent="0.2">
      <c r="I4447"/>
    </row>
    <row r="4448" spans="9:9" x14ac:dyDescent="0.2">
      <c r="I4448"/>
    </row>
    <row r="4449" spans="9:9" x14ac:dyDescent="0.2">
      <c r="I4449"/>
    </row>
    <row r="4450" spans="9:9" x14ac:dyDescent="0.2">
      <c r="I4450"/>
    </row>
    <row r="4451" spans="9:9" x14ac:dyDescent="0.2">
      <c r="I4451"/>
    </row>
    <row r="4452" spans="9:9" x14ac:dyDescent="0.2">
      <c r="I4452"/>
    </row>
    <row r="4453" spans="9:9" x14ac:dyDescent="0.2">
      <c r="I4453"/>
    </row>
    <row r="4454" spans="9:9" x14ac:dyDescent="0.2">
      <c r="I4454"/>
    </row>
    <row r="4455" spans="9:9" x14ac:dyDescent="0.2">
      <c r="I4455"/>
    </row>
    <row r="4456" spans="9:9" x14ac:dyDescent="0.2">
      <c r="I4456"/>
    </row>
    <row r="4457" spans="9:9" x14ac:dyDescent="0.2">
      <c r="I4457"/>
    </row>
    <row r="4458" spans="9:9" x14ac:dyDescent="0.2">
      <c r="I4458"/>
    </row>
    <row r="4459" spans="9:9" x14ac:dyDescent="0.2">
      <c r="I4459"/>
    </row>
    <row r="4460" spans="9:9" x14ac:dyDescent="0.2">
      <c r="I4460"/>
    </row>
    <row r="4461" spans="9:9" x14ac:dyDescent="0.2">
      <c r="I4461"/>
    </row>
    <row r="4462" spans="9:9" x14ac:dyDescent="0.2">
      <c r="I4462"/>
    </row>
    <row r="4463" spans="9:9" x14ac:dyDescent="0.2">
      <c r="I4463"/>
    </row>
    <row r="4464" spans="9:9" x14ac:dyDescent="0.2">
      <c r="I4464"/>
    </row>
    <row r="4465" spans="9:9" x14ac:dyDescent="0.2">
      <c r="I4465"/>
    </row>
    <row r="4466" spans="9:9" x14ac:dyDescent="0.2">
      <c r="I4466"/>
    </row>
    <row r="4467" spans="9:9" x14ac:dyDescent="0.2">
      <c r="I4467"/>
    </row>
    <row r="4468" spans="9:9" x14ac:dyDescent="0.2">
      <c r="I4468"/>
    </row>
    <row r="4469" spans="9:9" x14ac:dyDescent="0.2">
      <c r="I4469"/>
    </row>
    <row r="4470" spans="9:9" x14ac:dyDescent="0.2">
      <c r="I4470"/>
    </row>
    <row r="4471" spans="9:9" x14ac:dyDescent="0.2">
      <c r="I4471"/>
    </row>
    <row r="4472" spans="9:9" x14ac:dyDescent="0.2">
      <c r="I4472"/>
    </row>
    <row r="4473" spans="9:9" x14ac:dyDescent="0.2">
      <c r="I4473"/>
    </row>
    <row r="4474" spans="9:9" x14ac:dyDescent="0.2">
      <c r="I4474"/>
    </row>
    <row r="4475" spans="9:9" x14ac:dyDescent="0.2">
      <c r="I4475"/>
    </row>
    <row r="4476" spans="9:9" x14ac:dyDescent="0.2">
      <c r="I4476"/>
    </row>
    <row r="4477" spans="9:9" x14ac:dyDescent="0.2">
      <c r="I4477"/>
    </row>
    <row r="4478" spans="9:9" x14ac:dyDescent="0.2">
      <c r="I4478"/>
    </row>
    <row r="4479" spans="9:9" x14ac:dyDescent="0.2">
      <c r="I4479"/>
    </row>
    <row r="4480" spans="9:9" x14ac:dyDescent="0.2">
      <c r="I4480"/>
    </row>
    <row r="4481" spans="9:9" x14ac:dyDescent="0.2">
      <c r="I4481"/>
    </row>
    <row r="4482" spans="9:9" x14ac:dyDescent="0.2">
      <c r="I4482"/>
    </row>
    <row r="4483" spans="9:9" x14ac:dyDescent="0.2">
      <c r="I4483"/>
    </row>
    <row r="4484" spans="9:9" x14ac:dyDescent="0.2">
      <c r="I4484"/>
    </row>
    <row r="4485" spans="9:9" x14ac:dyDescent="0.2">
      <c r="I4485"/>
    </row>
    <row r="4486" spans="9:9" x14ac:dyDescent="0.2">
      <c r="I4486"/>
    </row>
    <row r="4487" spans="9:9" x14ac:dyDescent="0.2">
      <c r="I4487"/>
    </row>
    <row r="4488" spans="9:9" x14ac:dyDescent="0.2">
      <c r="I4488"/>
    </row>
    <row r="4489" spans="9:9" x14ac:dyDescent="0.2">
      <c r="I4489"/>
    </row>
    <row r="4490" spans="9:9" x14ac:dyDescent="0.2">
      <c r="I4490"/>
    </row>
    <row r="4491" spans="9:9" x14ac:dyDescent="0.2">
      <c r="I4491"/>
    </row>
    <row r="4492" spans="9:9" x14ac:dyDescent="0.2">
      <c r="I4492"/>
    </row>
    <row r="4493" spans="9:9" x14ac:dyDescent="0.2">
      <c r="I4493"/>
    </row>
    <row r="4494" spans="9:9" x14ac:dyDescent="0.2">
      <c r="I4494"/>
    </row>
    <row r="4495" spans="9:9" x14ac:dyDescent="0.2">
      <c r="I4495"/>
    </row>
    <row r="4496" spans="9:9" x14ac:dyDescent="0.2">
      <c r="I4496"/>
    </row>
    <row r="4497" spans="9:9" x14ac:dyDescent="0.2">
      <c r="I4497"/>
    </row>
    <row r="4498" spans="9:9" x14ac:dyDescent="0.2">
      <c r="I4498"/>
    </row>
    <row r="4499" spans="9:9" x14ac:dyDescent="0.2">
      <c r="I4499"/>
    </row>
    <row r="4500" spans="9:9" x14ac:dyDescent="0.2">
      <c r="I4500"/>
    </row>
    <row r="4501" spans="9:9" x14ac:dyDescent="0.2">
      <c r="I4501"/>
    </row>
    <row r="4502" spans="9:9" x14ac:dyDescent="0.2">
      <c r="I4502"/>
    </row>
    <row r="4503" spans="9:9" x14ac:dyDescent="0.2">
      <c r="I4503"/>
    </row>
    <row r="4504" spans="9:9" x14ac:dyDescent="0.2">
      <c r="I4504"/>
    </row>
    <row r="4505" spans="9:9" x14ac:dyDescent="0.2">
      <c r="I4505"/>
    </row>
    <row r="4506" spans="9:9" x14ac:dyDescent="0.2">
      <c r="I4506"/>
    </row>
    <row r="4507" spans="9:9" x14ac:dyDescent="0.2">
      <c r="I4507"/>
    </row>
    <row r="4508" spans="9:9" x14ac:dyDescent="0.2">
      <c r="I4508"/>
    </row>
    <row r="4509" spans="9:9" x14ac:dyDescent="0.2">
      <c r="I4509"/>
    </row>
    <row r="4510" spans="9:9" x14ac:dyDescent="0.2">
      <c r="I4510"/>
    </row>
    <row r="4511" spans="9:9" x14ac:dyDescent="0.2">
      <c r="I4511"/>
    </row>
    <row r="4512" spans="9:9" x14ac:dyDescent="0.2">
      <c r="I4512"/>
    </row>
    <row r="4513" spans="9:9" x14ac:dyDescent="0.2">
      <c r="I4513"/>
    </row>
    <row r="4514" spans="9:9" x14ac:dyDescent="0.2">
      <c r="I4514"/>
    </row>
    <row r="4515" spans="9:9" x14ac:dyDescent="0.2">
      <c r="I4515"/>
    </row>
    <row r="4516" spans="9:9" x14ac:dyDescent="0.2">
      <c r="I4516"/>
    </row>
    <row r="4517" spans="9:9" x14ac:dyDescent="0.2">
      <c r="I4517"/>
    </row>
    <row r="4518" spans="9:9" x14ac:dyDescent="0.2">
      <c r="I4518"/>
    </row>
    <row r="4519" spans="9:9" x14ac:dyDescent="0.2">
      <c r="I4519"/>
    </row>
    <row r="4520" spans="9:9" x14ac:dyDescent="0.2">
      <c r="I4520"/>
    </row>
    <row r="4521" spans="9:9" x14ac:dyDescent="0.2">
      <c r="I4521"/>
    </row>
    <row r="4522" spans="9:9" x14ac:dyDescent="0.2">
      <c r="I4522"/>
    </row>
    <row r="4523" spans="9:9" x14ac:dyDescent="0.2">
      <c r="I4523"/>
    </row>
    <row r="4524" spans="9:9" x14ac:dyDescent="0.2">
      <c r="I4524"/>
    </row>
    <row r="4525" spans="9:9" x14ac:dyDescent="0.2">
      <c r="I4525"/>
    </row>
    <row r="4526" spans="9:9" x14ac:dyDescent="0.2">
      <c r="I4526"/>
    </row>
    <row r="4527" spans="9:9" x14ac:dyDescent="0.2">
      <c r="I4527"/>
    </row>
    <row r="4528" spans="9:9" x14ac:dyDescent="0.2">
      <c r="I4528"/>
    </row>
    <row r="4529" spans="9:9" x14ac:dyDescent="0.2">
      <c r="I4529"/>
    </row>
    <row r="4530" spans="9:9" x14ac:dyDescent="0.2">
      <c r="I4530"/>
    </row>
    <row r="4531" spans="9:9" x14ac:dyDescent="0.2">
      <c r="I4531"/>
    </row>
    <row r="4532" spans="9:9" x14ac:dyDescent="0.2">
      <c r="I4532"/>
    </row>
    <row r="4533" spans="9:9" x14ac:dyDescent="0.2">
      <c r="I4533"/>
    </row>
    <row r="4534" spans="9:9" x14ac:dyDescent="0.2">
      <c r="I4534"/>
    </row>
    <row r="4535" spans="9:9" x14ac:dyDescent="0.2">
      <c r="I4535"/>
    </row>
    <row r="4536" spans="9:9" x14ac:dyDescent="0.2">
      <c r="I4536"/>
    </row>
    <row r="4537" spans="9:9" x14ac:dyDescent="0.2">
      <c r="I4537"/>
    </row>
    <row r="4538" spans="9:9" x14ac:dyDescent="0.2">
      <c r="I4538"/>
    </row>
    <row r="4539" spans="9:9" x14ac:dyDescent="0.2">
      <c r="I4539"/>
    </row>
    <row r="4540" spans="9:9" x14ac:dyDescent="0.2">
      <c r="I4540"/>
    </row>
    <row r="4541" spans="9:9" x14ac:dyDescent="0.2">
      <c r="I4541"/>
    </row>
    <row r="4542" spans="9:9" x14ac:dyDescent="0.2">
      <c r="I4542"/>
    </row>
    <row r="4543" spans="9:9" x14ac:dyDescent="0.2">
      <c r="I4543"/>
    </row>
    <row r="4544" spans="9:9" x14ac:dyDescent="0.2">
      <c r="I4544"/>
    </row>
    <row r="4545" spans="9:9" x14ac:dyDescent="0.2">
      <c r="I4545"/>
    </row>
    <row r="4546" spans="9:9" x14ac:dyDescent="0.2">
      <c r="I4546"/>
    </row>
    <row r="4547" spans="9:9" x14ac:dyDescent="0.2">
      <c r="I4547"/>
    </row>
    <row r="4548" spans="9:9" x14ac:dyDescent="0.2">
      <c r="I4548"/>
    </row>
    <row r="4549" spans="9:9" x14ac:dyDescent="0.2">
      <c r="I4549"/>
    </row>
    <row r="4550" spans="9:9" x14ac:dyDescent="0.2">
      <c r="I4550"/>
    </row>
    <row r="4551" spans="9:9" x14ac:dyDescent="0.2">
      <c r="I4551"/>
    </row>
    <row r="4552" spans="9:9" x14ac:dyDescent="0.2">
      <c r="I4552"/>
    </row>
    <row r="4553" spans="9:9" x14ac:dyDescent="0.2">
      <c r="I4553"/>
    </row>
    <row r="4554" spans="9:9" x14ac:dyDescent="0.2">
      <c r="I4554"/>
    </row>
    <row r="4555" spans="9:9" x14ac:dyDescent="0.2">
      <c r="I4555"/>
    </row>
    <row r="4556" spans="9:9" x14ac:dyDescent="0.2">
      <c r="I4556"/>
    </row>
    <row r="4557" spans="9:9" x14ac:dyDescent="0.2">
      <c r="I4557"/>
    </row>
    <row r="4558" spans="9:9" x14ac:dyDescent="0.2">
      <c r="I4558"/>
    </row>
    <row r="4559" spans="9:9" x14ac:dyDescent="0.2">
      <c r="I4559"/>
    </row>
    <row r="4560" spans="9:9" x14ac:dyDescent="0.2">
      <c r="I4560"/>
    </row>
    <row r="4561" spans="9:9" x14ac:dyDescent="0.2">
      <c r="I4561"/>
    </row>
    <row r="4562" spans="9:9" x14ac:dyDescent="0.2">
      <c r="I4562"/>
    </row>
    <row r="4563" spans="9:9" x14ac:dyDescent="0.2">
      <c r="I4563"/>
    </row>
    <row r="4564" spans="9:9" x14ac:dyDescent="0.2">
      <c r="I4564"/>
    </row>
    <row r="4565" spans="9:9" x14ac:dyDescent="0.2">
      <c r="I4565"/>
    </row>
    <row r="4566" spans="9:9" x14ac:dyDescent="0.2">
      <c r="I4566"/>
    </row>
    <row r="4567" spans="9:9" x14ac:dyDescent="0.2">
      <c r="I4567"/>
    </row>
    <row r="4568" spans="9:9" x14ac:dyDescent="0.2">
      <c r="I4568"/>
    </row>
    <row r="4569" spans="9:9" x14ac:dyDescent="0.2">
      <c r="I4569"/>
    </row>
    <row r="4570" spans="9:9" x14ac:dyDescent="0.2">
      <c r="I4570"/>
    </row>
    <row r="4571" spans="9:9" x14ac:dyDescent="0.2">
      <c r="I4571"/>
    </row>
    <row r="4572" spans="9:9" x14ac:dyDescent="0.2">
      <c r="I4572"/>
    </row>
    <row r="4573" spans="9:9" x14ac:dyDescent="0.2">
      <c r="I4573"/>
    </row>
    <row r="4574" spans="9:9" x14ac:dyDescent="0.2">
      <c r="I4574"/>
    </row>
    <row r="4575" spans="9:9" x14ac:dyDescent="0.2">
      <c r="I4575"/>
    </row>
    <row r="4576" spans="9:9" x14ac:dyDescent="0.2">
      <c r="I4576"/>
    </row>
    <row r="4577" spans="9:9" x14ac:dyDescent="0.2">
      <c r="I4577"/>
    </row>
    <row r="4578" spans="9:9" x14ac:dyDescent="0.2">
      <c r="I4578"/>
    </row>
    <row r="4579" spans="9:9" x14ac:dyDescent="0.2">
      <c r="I4579"/>
    </row>
    <row r="4580" spans="9:9" x14ac:dyDescent="0.2">
      <c r="I4580"/>
    </row>
    <row r="4581" spans="9:9" x14ac:dyDescent="0.2">
      <c r="I4581"/>
    </row>
    <row r="4582" spans="9:9" x14ac:dyDescent="0.2">
      <c r="I4582"/>
    </row>
    <row r="4583" spans="9:9" x14ac:dyDescent="0.2">
      <c r="I4583"/>
    </row>
    <row r="4584" spans="9:9" x14ac:dyDescent="0.2">
      <c r="I4584"/>
    </row>
    <row r="4585" spans="9:9" x14ac:dyDescent="0.2">
      <c r="I4585"/>
    </row>
    <row r="4586" spans="9:9" x14ac:dyDescent="0.2">
      <c r="I4586"/>
    </row>
    <row r="4587" spans="9:9" x14ac:dyDescent="0.2">
      <c r="I4587"/>
    </row>
    <row r="4588" spans="9:9" x14ac:dyDescent="0.2">
      <c r="I4588"/>
    </row>
    <row r="4589" spans="9:9" x14ac:dyDescent="0.2">
      <c r="I4589"/>
    </row>
    <row r="4590" spans="9:9" x14ac:dyDescent="0.2">
      <c r="I4590"/>
    </row>
    <row r="4591" spans="9:9" x14ac:dyDescent="0.2">
      <c r="I4591"/>
    </row>
    <row r="4592" spans="9:9" x14ac:dyDescent="0.2">
      <c r="I4592"/>
    </row>
    <row r="4593" spans="9:9" x14ac:dyDescent="0.2">
      <c r="I4593"/>
    </row>
    <row r="4594" spans="9:9" x14ac:dyDescent="0.2">
      <c r="I4594"/>
    </row>
    <row r="4595" spans="9:9" x14ac:dyDescent="0.2">
      <c r="I4595"/>
    </row>
    <row r="4596" spans="9:9" x14ac:dyDescent="0.2">
      <c r="I4596"/>
    </row>
    <row r="4597" spans="9:9" x14ac:dyDescent="0.2">
      <c r="I4597"/>
    </row>
    <row r="4598" spans="9:9" x14ac:dyDescent="0.2">
      <c r="I4598"/>
    </row>
    <row r="4599" spans="9:9" x14ac:dyDescent="0.2">
      <c r="I4599"/>
    </row>
    <row r="4600" spans="9:9" x14ac:dyDescent="0.2">
      <c r="I4600"/>
    </row>
    <row r="4601" spans="9:9" x14ac:dyDescent="0.2">
      <c r="I4601"/>
    </row>
    <row r="4602" spans="9:9" x14ac:dyDescent="0.2">
      <c r="I4602"/>
    </row>
    <row r="4603" spans="9:9" x14ac:dyDescent="0.2">
      <c r="I4603"/>
    </row>
    <row r="4604" spans="9:9" x14ac:dyDescent="0.2">
      <c r="I4604"/>
    </row>
    <row r="4605" spans="9:9" x14ac:dyDescent="0.2">
      <c r="I4605"/>
    </row>
    <row r="4606" spans="9:9" x14ac:dyDescent="0.2">
      <c r="I4606"/>
    </row>
    <row r="4607" spans="9:9" x14ac:dyDescent="0.2">
      <c r="I4607"/>
    </row>
    <row r="4608" spans="9:9" x14ac:dyDescent="0.2">
      <c r="I4608"/>
    </row>
    <row r="4609" spans="9:9" x14ac:dyDescent="0.2">
      <c r="I4609"/>
    </row>
    <row r="4610" spans="9:9" x14ac:dyDescent="0.2">
      <c r="I4610"/>
    </row>
    <row r="4611" spans="9:9" x14ac:dyDescent="0.2">
      <c r="I4611"/>
    </row>
    <row r="4612" spans="9:9" x14ac:dyDescent="0.2">
      <c r="I4612"/>
    </row>
    <row r="4613" spans="9:9" x14ac:dyDescent="0.2">
      <c r="I4613"/>
    </row>
    <row r="4614" spans="9:9" x14ac:dyDescent="0.2">
      <c r="I4614"/>
    </row>
    <row r="4615" spans="9:9" x14ac:dyDescent="0.2">
      <c r="I4615"/>
    </row>
    <row r="4616" spans="9:9" x14ac:dyDescent="0.2">
      <c r="I4616"/>
    </row>
    <row r="4617" spans="9:9" x14ac:dyDescent="0.2">
      <c r="I4617"/>
    </row>
    <row r="4618" spans="9:9" x14ac:dyDescent="0.2">
      <c r="I4618"/>
    </row>
    <row r="4619" spans="9:9" x14ac:dyDescent="0.2">
      <c r="I4619"/>
    </row>
    <row r="4620" spans="9:9" x14ac:dyDescent="0.2">
      <c r="I4620"/>
    </row>
    <row r="4621" spans="9:9" x14ac:dyDescent="0.2">
      <c r="I4621"/>
    </row>
    <row r="4622" spans="9:9" x14ac:dyDescent="0.2">
      <c r="I4622"/>
    </row>
    <row r="4623" spans="9:9" x14ac:dyDescent="0.2">
      <c r="I4623"/>
    </row>
    <row r="4624" spans="9:9" x14ac:dyDescent="0.2">
      <c r="I4624"/>
    </row>
    <row r="4625" spans="9:9" x14ac:dyDescent="0.2">
      <c r="I4625"/>
    </row>
    <row r="4626" spans="9:9" x14ac:dyDescent="0.2">
      <c r="I4626"/>
    </row>
    <row r="4627" spans="9:9" x14ac:dyDescent="0.2">
      <c r="I4627"/>
    </row>
    <row r="4628" spans="9:9" x14ac:dyDescent="0.2">
      <c r="I4628"/>
    </row>
    <row r="4629" spans="9:9" x14ac:dyDescent="0.2">
      <c r="I4629"/>
    </row>
    <row r="4630" spans="9:9" x14ac:dyDescent="0.2">
      <c r="I4630"/>
    </row>
    <row r="4631" spans="9:9" x14ac:dyDescent="0.2">
      <c r="I4631"/>
    </row>
    <row r="4632" spans="9:9" x14ac:dyDescent="0.2">
      <c r="I4632"/>
    </row>
    <row r="4633" spans="9:9" x14ac:dyDescent="0.2">
      <c r="I4633"/>
    </row>
    <row r="4634" spans="9:9" x14ac:dyDescent="0.2">
      <c r="I4634"/>
    </row>
    <row r="4635" spans="9:9" x14ac:dyDescent="0.2">
      <c r="I4635"/>
    </row>
    <row r="4636" spans="9:9" x14ac:dyDescent="0.2">
      <c r="I4636"/>
    </row>
    <row r="4637" spans="9:9" x14ac:dyDescent="0.2">
      <c r="I4637"/>
    </row>
    <row r="4638" spans="9:9" x14ac:dyDescent="0.2">
      <c r="I4638"/>
    </row>
    <row r="4639" spans="9:9" x14ac:dyDescent="0.2">
      <c r="I4639"/>
    </row>
    <row r="4640" spans="9:9" x14ac:dyDescent="0.2">
      <c r="I4640"/>
    </row>
    <row r="4641" spans="9:9" x14ac:dyDescent="0.2">
      <c r="I4641"/>
    </row>
    <row r="4642" spans="9:9" x14ac:dyDescent="0.2">
      <c r="I4642"/>
    </row>
    <row r="4643" spans="9:9" x14ac:dyDescent="0.2">
      <c r="I4643"/>
    </row>
    <row r="4644" spans="9:9" x14ac:dyDescent="0.2">
      <c r="I4644"/>
    </row>
    <row r="4645" spans="9:9" x14ac:dyDescent="0.2">
      <c r="I4645"/>
    </row>
    <row r="4646" spans="9:9" x14ac:dyDescent="0.2">
      <c r="I4646"/>
    </row>
    <row r="4647" spans="9:9" x14ac:dyDescent="0.2">
      <c r="I4647"/>
    </row>
    <row r="4648" spans="9:9" x14ac:dyDescent="0.2">
      <c r="I4648"/>
    </row>
    <row r="4649" spans="9:9" x14ac:dyDescent="0.2">
      <c r="I4649"/>
    </row>
    <row r="4650" spans="9:9" x14ac:dyDescent="0.2">
      <c r="I4650"/>
    </row>
    <row r="4651" spans="9:9" x14ac:dyDescent="0.2">
      <c r="I4651"/>
    </row>
    <row r="4652" spans="9:9" x14ac:dyDescent="0.2">
      <c r="I4652"/>
    </row>
    <row r="4653" spans="9:9" x14ac:dyDescent="0.2">
      <c r="I4653"/>
    </row>
    <row r="4654" spans="9:9" x14ac:dyDescent="0.2">
      <c r="I4654"/>
    </row>
    <row r="4655" spans="9:9" x14ac:dyDescent="0.2">
      <c r="I4655"/>
    </row>
    <row r="4656" spans="9:9" x14ac:dyDescent="0.2">
      <c r="I4656"/>
    </row>
    <row r="4657" spans="9:9" x14ac:dyDescent="0.2">
      <c r="I4657"/>
    </row>
    <row r="4658" spans="9:9" x14ac:dyDescent="0.2">
      <c r="I4658"/>
    </row>
    <row r="4659" spans="9:9" x14ac:dyDescent="0.2">
      <c r="I4659"/>
    </row>
    <row r="4660" spans="9:9" x14ac:dyDescent="0.2">
      <c r="I4660"/>
    </row>
    <row r="4661" spans="9:9" x14ac:dyDescent="0.2">
      <c r="I4661"/>
    </row>
    <row r="4662" spans="9:9" x14ac:dyDescent="0.2">
      <c r="I4662"/>
    </row>
    <row r="4663" spans="9:9" x14ac:dyDescent="0.2">
      <c r="I4663"/>
    </row>
    <row r="4664" spans="9:9" x14ac:dyDescent="0.2">
      <c r="I4664"/>
    </row>
    <row r="4665" spans="9:9" x14ac:dyDescent="0.2">
      <c r="I4665"/>
    </row>
    <row r="4666" spans="9:9" x14ac:dyDescent="0.2">
      <c r="I4666"/>
    </row>
    <row r="4667" spans="9:9" x14ac:dyDescent="0.2">
      <c r="I4667"/>
    </row>
    <row r="4668" spans="9:9" x14ac:dyDescent="0.2">
      <c r="I4668"/>
    </row>
    <row r="4669" spans="9:9" x14ac:dyDescent="0.2">
      <c r="I4669"/>
    </row>
    <row r="4670" spans="9:9" x14ac:dyDescent="0.2">
      <c r="I4670"/>
    </row>
    <row r="4671" spans="9:9" x14ac:dyDescent="0.2">
      <c r="I4671"/>
    </row>
    <row r="4672" spans="9:9" x14ac:dyDescent="0.2">
      <c r="I4672"/>
    </row>
    <row r="1037135" spans="9:11" x14ac:dyDescent="0.2">
      <c r="I1037135" s="3"/>
      <c r="J1037135" s="3"/>
      <c r="K1037135" s="3"/>
    </row>
    <row r="1037136" spans="9:11" x14ac:dyDescent="0.2">
      <c r="I1037136" s="3"/>
      <c r="J1037136" s="3"/>
      <c r="K1037136" s="3"/>
    </row>
    <row r="1037137" spans="9:11" x14ac:dyDescent="0.2">
      <c r="I1037137" s="3"/>
      <c r="J1037137" s="3"/>
      <c r="K1037137" s="3"/>
    </row>
    <row r="1037138" spans="9:11" x14ac:dyDescent="0.2">
      <c r="I1037138" s="3"/>
      <c r="J1037138" s="3"/>
      <c r="K1037138" s="3"/>
    </row>
    <row r="1037139" spans="9:11" x14ac:dyDescent="0.2">
      <c r="I1037139" s="3"/>
      <c r="J1037139" s="3"/>
      <c r="K1037139" s="3"/>
    </row>
    <row r="1037140" spans="9:11" x14ac:dyDescent="0.2">
      <c r="I1037140" s="3"/>
      <c r="J1037140" s="3"/>
      <c r="K1037140" s="3"/>
    </row>
    <row r="1037141" spans="9:11" x14ac:dyDescent="0.2">
      <c r="I1037141" s="3"/>
      <c r="J1037141" s="3"/>
      <c r="K1037141" s="3"/>
    </row>
    <row r="1037142" spans="9:11" x14ac:dyDescent="0.2">
      <c r="I1037142" s="3"/>
      <c r="J1037142" s="3"/>
      <c r="K1037142" s="3"/>
    </row>
    <row r="1037143" spans="9:11" x14ac:dyDescent="0.2">
      <c r="I1037143" s="3"/>
      <c r="J1037143" s="3"/>
      <c r="K1037143" s="3"/>
    </row>
    <row r="1037144" spans="9:11" x14ac:dyDescent="0.2">
      <c r="I1037144" s="3"/>
      <c r="J1037144" s="3"/>
      <c r="K1037144" s="3"/>
    </row>
    <row r="1037145" spans="9:11" x14ac:dyDescent="0.2">
      <c r="I1037145" s="3"/>
      <c r="J1037145" s="3"/>
      <c r="K1037145" s="3"/>
    </row>
    <row r="1037146" spans="9:11" x14ac:dyDescent="0.2">
      <c r="I1037146" s="3"/>
      <c r="J1037146" s="3"/>
      <c r="K1037146" s="3"/>
    </row>
    <row r="1037147" spans="9:11" x14ac:dyDescent="0.2">
      <c r="I1037147" s="3"/>
      <c r="J1037147" s="3"/>
      <c r="K1037147" s="3"/>
    </row>
    <row r="1037148" spans="9:11" x14ac:dyDescent="0.2">
      <c r="I1037148" s="3"/>
      <c r="J1037148" s="3"/>
      <c r="K1037148" s="3"/>
    </row>
    <row r="1037149" spans="9:11" x14ac:dyDescent="0.2">
      <c r="I1037149" s="3"/>
      <c r="J1037149" s="3"/>
      <c r="K1037149" s="3"/>
    </row>
    <row r="1037150" spans="9:11" x14ac:dyDescent="0.2">
      <c r="I1037150" s="3"/>
      <c r="J1037150" s="3"/>
      <c r="K1037150" s="3"/>
    </row>
    <row r="1037151" spans="9:11" x14ac:dyDescent="0.2">
      <c r="I1037151" s="3"/>
      <c r="J1037151" s="3"/>
      <c r="K1037151" s="3"/>
    </row>
    <row r="1037152" spans="9:11" x14ac:dyDescent="0.2">
      <c r="I1037152" s="3"/>
      <c r="J1037152" s="3"/>
      <c r="K1037152" s="3"/>
    </row>
    <row r="1037153" spans="9:11" x14ac:dyDescent="0.2">
      <c r="I1037153" s="3"/>
      <c r="J1037153" s="3"/>
      <c r="K1037153" s="3"/>
    </row>
    <row r="1037154" spans="9:11" x14ac:dyDescent="0.2">
      <c r="I1037154" s="3"/>
      <c r="J1037154" s="3"/>
      <c r="K1037154" s="3"/>
    </row>
    <row r="1037155" spans="9:11" x14ac:dyDescent="0.2">
      <c r="I1037155" s="3"/>
      <c r="J1037155" s="3"/>
      <c r="K1037155" s="3"/>
    </row>
    <row r="1037156" spans="9:11" x14ac:dyDescent="0.2">
      <c r="I1037156" s="3"/>
      <c r="J1037156" s="3"/>
      <c r="K1037156" s="3"/>
    </row>
    <row r="1037157" spans="9:11" x14ac:dyDescent="0.2">
      <c r="I1037157" s="3"/>
      <c r="J1037157" s="3"/>
      <c r="K1037157" s="3"/>
    </row>
    <row r="1037158" spans="9:11" x14ac:dyDescent="0.2">
      <c r="I1037158" s="3"/>
      <c r="J1037158" s="3"/>
      <c r="K1037158" s="3"/>
    </row>
    <row r="1037159" spans="9:11" x14ac:dyDescent="0.2">
      <c r="I1037159" s="3"/>
      <c r="J1037159" s="3"/>
      <c r="K1037159" s="3"/>
    </row>
    <row r="1037160" spans="9:11" x14ac:dyDescent="0.2">
      <c r="I1037160" s="3"/>
      <c r="J1037160" s="3"/>
      <c r="K1037160" s="3"/>
    </row>
    <row r="1037161" spans="9:11" x14ac:dyDescent="0.2">
      <c r="I1037161" s="3"/>
      <c r="J1037161" s="3"/>
      <c r="K1037161" s="3"/>
    </row>
    <row r="1037162" spans="9:11" x14ac:dyDescent="0.2">
      <c r="I1037162" s="3"/>
      <c r="J1037162" s="3"/>
      <c r="K1037162" s="3"/>
    </row>
    <row r="1037163" spans="9:11" x14ac:dyDescent="0.2">
      <c r="I1037163" s="3"/>
      <c r="J1037163" s="3"/>
      <c r="K1037163" s="3"/>
    </row>
    <row r="1037164" spans="9:11" x14ac:dyDescent="0.2">
      <c r="I1037164" s="3"/>
      <c r="J1037164" s="3"/>
      <c r="K1037164" s="3"/>
    </row>
    <row r="1037165" spans="9:11" x14ac:dyDescent="0.2">
      <c r="I1037165" s="3"/>
      <c r="J1037165" s="3"/>
      <c r="K1037165" s="3"/>
    </row>
    <row r="1037166" spans="9:11" x14ac:dyDescent="0.2">
      <c r="I1037166" s="3"/>
      <c r="J1037166" s="3"/>
      <c r="K1037166" s="3"/>
    </row>
    <row r="1037167" spans="9:11" x14ac:dyDescent="0.2">
      <c r="I1037167" s="3"/>
      <c r="J1037167" s="3"/>
      <c r="K1037167" s="3"/>
    </row>
    <row r="1037168" spans="9:11" x14ac:dyDescent="0.2">
      <c r="I1037168" s="3"/>
      <c r="J1037168" s="3"/>
      <c r="K1037168" s="3"/>
    </row>
    <row r="1037169" spans="9:11" x14ac:dyDescent="0.2">
      <c r="I1037169" s="3"/>
      <c r="J1037169" s="3"/>
      <c r="K1037169" s="3"/>
    </row>
    <row r="1037170" spans="9:11" x14ac:dyDescent="0.2">
      <c r="I1037170" s="3"/>
      <c r="J1037170" s="3"/>
      <c r="K1037170" s="3"/>
    </row>
    <row r="1037171" spans="9:11" x14ac:dyDescent="0.2">
      <c r="I1037171" s="3"/>
      <c r="J1037171" s="3"/>
      <c r="K1037171" s="3"/>
    </row>
    <row r="1037172" spans="9:11" x14ac:dyDescent="0.2">
      <c r="I1037172" s="3"/>
      <c r="J1037172" s="3"/>
      <c r="K1037172" s="3"/>
    </row>
    <row r="1037173" spans="9:11" x14ac:dyDescent="0.2">
      <c r="I1037173" s="3"/>
      <c r="J1037173" s="3"/>
      <c r="K1037173" s="3"/>
    </row>
    <row r="1037174" spans="9:11" x14ac:dyDescent="0.2">
      <c r="I1037174" s="3"/>
      <c r="J1037174" s="3"/>
      <c r="K1037174" s="3"/>
    </row>
    <row r="1037175" spans="9:11" x14ac:dyDescent="0.2">
      <c r="I1037175" s="3"/>
      <c r="J1037175" s="3"/>
      <c r="K1037175" s="3"/>
    </row>
    <row r="1037176" spans="9:11" x14ac:dyDescent="0.2">
      <c r="I1037176" s="3"/>
      <c r="J1037176" s="3"/>
      <c r="K1037176" s="3"/>
    </row>
    <row r="1037177" spans="9:11" x14ac:dyDescent="0.2">
      <c r="I1037177" s="3"/>
      <c r="J1037177" s="3"/>
      <c r="K1037177" s="3"/>
    </row>
    <row r="1037178" spans="9:11" x14ac:dyDescent="0.2">
      <c r="I1037178" s="3"/>
      <c r="J1037178" s="3"/>
      <c r="K1037178" s="3"/>
    </row>
    <row r="1037179" spans="9:11" x14ac:dyDescent="0.2">
      <c r="I1037179" s="3"/>
      <c r="J1037179" s="3"/>
      <c r="K1037179" s="3"/>
    </row>
    <row r="1037180" spans="9:11" x14ac:dyDescent="0.2">
      <c r="I1037180" s="3"/>
      <c r="J1037180" s="3"/>
      <c r="K1037180" s="3"/>
    </row>
    <row r="1037181" spans="9:11" x14ac:dyDescent="0.2">
      <c r="I1037181" s="3"/>
      <c r="J1037181" s="3"/>
      <c r="K1037181" s="3"/>
    </row>
    <row r="1037182" spans="9:11" x14ac:dyDescent="0.2">
      <c r="I1037182" s="3"/>
      <c r="J1037182" s="3"/>
      <c r="K1037182" s="3"/>
    </row>
    <row r="1037183" spans="9:11" x14ac:dyDescent="0.2">
      <c r="I1037183" s="3"/>
      <c r="J1037183" s="3"/>
      <c r="K1037183" s="3"/>
    </row>
    <row r="1037184" spans="9:11" x14ac:dyDescent="0.2">
      <c r="I1037184" s="3"/>
      <c r="J1037184" s="3"/>
      <c r="K1037184" s="3"/>
    </row>
    <row r="1037185" spans="9:11" x14ac:dyDescent="0.2">
      <c r="I1037185" s="3"/>
      <c r="J1037185" s="3"/>
      <c r="K1037185" s="3"/>
    </row>
    <row r="1037186" spans="9:11" x14ac:dyDescent="0.2">
      <c r="I1037186" s="3"/>
      <c r="J1037186" s="3"/>
      <c r="K1037186" s="3"/>
    </row>
    <row r="1037187" spans="9:11" x14ac:dyDescent="0.2">
      <c r="I1037187" s="3"/>
      <c r="J1037187" s="3"/>
      <c r="K1037187" s="3"/>
    </row>
    <row r="1037188" spans="9:11" x14ac:dyDescent="0.2">
      <c r="I1037188" s="3"/>
      <c r="J1037188" s="3"/>
      <c r="K1037188" s="3"/>
    </row>
    <row r="1037189" spans="9:11" x14ac:dyDescent="0.2">
      <c r="I1037189" s="3"/>
      <c r="J1037189" s="3"/>
      <c r="K1037189" s="3"/>
    </row>
    <row r="1037190" spans="9:11" x14ac:dyDescent="0.2">
      <c r="I1037190" s="3"/>
      <c r="J1037190" s="3"/>
      <c r="K1037190" s="3"/>
    </row>
    <row r="1037191" spans="9:11" x14ac:dyDescent="0.2">
      <c r="I1037191" s="3"/>
      <c r="J1037191" s="3"/>
      <c r="K1037191" s="3"/>
    </row>
    <row r="1037192" spans="9:11" x14ac:dyDescent="0.2">
      <c r="I1037192" s="3"/>
      <c r="J1037192" s="3"/>
      <c r="K1037192" s="3"/>
    </row>
    <row r="1037193" spans="9:11" x14ac:dyDescent="0.2">
      <c r="I1037193" s="3"/>
      <c r="J1037193" s="3"/>
      <c r="K1037193" s="3"/>
    </row>
    <row r="1037194" spans="9:11" x14ac:dyDescent="0.2">
      <c r="I1037194" s="3"/>
      <c r="J1037194" s="3"/>
      <c r="K1037194" s="3"/>
    </row>
    <row r="1037195" spans="9:11" x14ac:dyDescent="0.2">
      <c r="I1037195" s="3"/>
      <c r="J1037195" s="3"/>
      <c r="K1037195" s="3"/>
    </row>
    <row r="1037196" spans="9:11" x14ac:dyDescent="0.2">
      <c r="I1037196" s="3"/>
      <c r="J1037196" s="3"/>
      <c r="K1037196" s="3"/>
    </row>
    <row r="1037197" spans="9:11" x14ac:dyDescent="0.2">
      <c r="I1037197" s="3"/>
      <c r="J1037197" s="3"/>
      <c r="K1037197" s="3"/>
    </row>
    <row r="1037198" spans="9:11" x14ac:dyDescent="0.2">
      <c r="I1037198" s="3"/>
      <c r="J1037198" s="3"/>
      <c r="K1037198" s="3"/>
    </row>
    <row r="1037199" spans="9:11" x14ac:dyDescent="0.2">
      <c r="I1037199" s="3"/>
      <c r="J1037199" s="3"/>
      <c r="K1037199" s="3"/>
    </row>
    <row r="1037200" spans="9:11" x14ac:dyDescent="0.2">
      <c r="I1037200" s="3"/>
      <c r="J1037200" s="3"/>
      <c r="K1037200" s="3"/>
    </row>
    <row r="1037201" spans="9:11" x14ac:dyDescent="0.2">
      <c r="I1037201" s="3"/>
      <c r="J1037201" s="3"/>
      <c r="K1037201" s="3"/>
    </row>
    <row r="1037202" spans="9:11" x14ac:dyDescent="0.2">
      <c r="I1037202" s="3"/>
      <c r="J1037202" s="3"/>
      <c r="K1037202" s="3"/>
    </row>
    <row r="1037203" spans="9:11" x14ac:dyDescent="0.2">
      <c r="I1037203" s="3"/>
      <c r="J1037203" s="3"/>
      <c r="K1037203" s="3"/>
    </row>
    <row r="1037204" spans="9:11" x14ac:dyDescent="0.2">
      <c r="I1037204" s="3"/>
      <c r="J1037204" s="3"/>
      <c r="K1037204" s="3"/>
    </row>
    <row r="1037205" spans="9:11" x14ac:dyDescent="0.2">
      <c r="I1037205" s="3"/>
      <c r="J1037205" s="3"/>
      <c r="K1037205" s="3"/>
    </row>
    <row r="1037206" spans="9:11" x14ac:dyDescent="0.2">
      <c r="I1037206" s="3"/>
      <c r="J1037206" s="3"/>
      <c r="K1037206" s="3"/>
    </row>
    <row r="1037207" spans="9:11" x14ac:dyDescent="0.2">
      <c r="I1037207" s="3"/>
      <c r="J1037207" s="3"/>
      <c r="K1037207" s="3"/>
    </row>
    <row r="1037208" spans="9:11" x14ac:dyDescent="0.2">
      <c r="I1037208" s="3"/>
      <c r="J1037208" s="3"/>
      <c r="K1037208" s="3"/>
    </row>
    <row r="1037209" spans="9:11" x14ac:dyDescent="0.2">
      <c r="I1037209" s="3"/>
      <c r="J1037209" s="3"/>
      <c r="K1037209" s="3"/>
    </row>
    <row r="1037210" spans="9:11" x14ac:dyDescent="0.2">
      <c r="I1037210" s="3"/>
      <c r="J1037210" s="3"/>
      <c r="K1037210" s="3"/>
    </row>
    <row r="1037211" spans="9:11" x14ac:dyDescent="0.2">
      <c r="I1037211" s="3"/>
      <c r="J1037211" s="3"/>
      <c r="K1037211" s="3"/>
    </row>
    <row r="1037212" spans="9:11" x14ac:dyDescent="0.2">
      <c r="I1037212" s="3"/>
      <c r="J1037212" s="3"/>
      <c r="K1037212" s="3"/>
    </row>
    <row r="1037213" spans="9:11" x14ac:dyDescent="0.2">
      <c r="I1037213" s="3"/>
      <c r="J1037213" s="3"/>
      <c r="K1037213" s="3"/>
    </row>
    <row r="1037214" spans="9:11" x14ac:dyDescent="0.2">
      <c r="I1037214" s="3"/>
      <c r="J1037214" s="3"/>
      <c r="K1037214" s="3"/>
    </row>
    <row r="1037215" spans="9:11" x14ac:dyDescent="0.2">
      <c r="I1037215" s="3"/>
      <c r="J1037215" s="3"/>
      <c r="K1037215" s="3"/>
    </row>
    <row r="1037216" spans="9:11" x14ac:dyDescent="0.2">
      <c r="I1037216" s="3"/>
      <c r="J1037216" s="3"/>
      <c r="K1037216" s="3"/>
    </row>
    <row r="1037217" spans="9:11" x14ac:dyDescent="0.2">
      <c r="I1037217" s="3"/>
      <c r="J1037217" s="3"/>
      <c r="K1037217" s="3"/>
    </row>
    <row r="1037218" spans="9:11" x14ac:dyDescent="0.2">
      <c r="I1037218" s="3"/>
      <c r="J1037218" s="3"/>
      <c r="K1037218" s="3"/>
    </row>
    <row r="1037219" spans="9:11" x14ac:dyDescent="0.2">
      <c r="I1037219" s="3"/>
      <c r="J1037219" s="3"/>
      <c r="K1037219" s="3"/>
    </row>
    <row r="1037220" spans="9:11" x14ac:dyDescent="0.2">
      <c r="I1037220" s="3"/>
      <c r="J1037220" s="3"/>
      <c r="K1037220" s="3"/>
    </row>
    <row r="1037221" spans="9:11" x14ac:dyDescent="0.2">
      <c r="I1037221" s="3"/>
      <c r="J1037221" s="3"/>
      <c r="K1037221" s="3"/>
    </row>
    <row r="1037222" spans="9:11" x14ac:dyDescent="0.2">
      <c r="I1037222" s="3"/>
      <c r="J1037222" s="3"/>
      <c r="K1037222" s="3"/>
    </row>
    <row r="1037223" spans="9:11" x14ac:dyDescent="0.2">
      <c r="I1037223" s="3"/>
      <c r="J1037223" s="3"/>
      <c r="K1037223" s="3"/>
    </row>
    <row r="1037224" spans="9:11" x14ac:dyDescent="0.2">
      <c r="I1037224" s="3"/>
      <c r="J1037224" s="3"/>
      <c r="K1037224" s="3"/>
    </row>
    <row r="1037225" spans="9:11" x14ac:dyDescent="0.2">
      <c r="I1037225" s="3"/>
      <c r="J1037225" s="3"/>
      <c r="K1037225" s="3"/>
    </row>
    <row r="1037226" spans="9:11" x14ac:dyDescent="0.2">
      <c r="I1037226" s="3"/>
      <c r="J1037226" s="3"/>
      <c r="K1037226" s="3"/>
    </row>
    <row r="1037227" spans="9:11" x14ac:dyDescent="0.2">
      <c r="I1037227" s="3"/>
      <c r="J1037227" s="3"/>
      <c r="K1037227" s="3"/>
    </row>
    <row r="1037228" spans="9:11" x14ac:dyDescent="0.2">
      <c r="I1037228" s="3"/>
      <c r="J1037228" s="3"/>
      <c r="K1037228" s="3"/>
    </row>
    <row r="1037229" spans="9:11" x14ac:dyDescent="0.2">
      <c r="I1037229" s="3"/>
      <c r="J1037229" s="3"/>
      <c r="K1037229" s="3"/>
    </row>
    <row r="1037230" spans="9:11" x14ac:dyDescent="0.2">
      <c r="I1037230" s="3"/>
      <c r="J1037230" s="3"/>
      <c r="K1037230" s="3"/>
    </row>
    <row r="1037231" spans="9:11" x14ac:dyDescent="0.2">
      <c r="I1037231" s="3"/>
      <c r="J1037231" s="3"/>
      <c r="K1037231" s="3"/>
    </row>
    <row r="1037232" spans="9:11" x14ac:dyDescent="0.2">
      <c r="I1037232" s="3"/>
      <c r="J1037232" s="3"/>
      <c r="K1037232" s="3"/>
    </row>
    <row r="1037233" spans="9:11" x14ac:dyDescent="0.2">
      <c r="I1037233" s="3"/>
      <c r="J1037233" s="3"/>
      <c r="K1037233" s="3"/>
    </row>
    <row r="1037234" spans="9:11" x14ac:dyDescent="0.2">
      <c r="I1037234" s="3"/>
      <c r="J1037234" s="3"/>
      <c r="K1037234" s="3"/>
    </row>
    <row r="1037235" spans="9:11" x14ac:dyDescent="0.2">
      <c r="I1037235" s="3"/>
      <c r="J1037235" s="3"/>
      <c r="K1037235" s="3"/>
    </row>
    <row r="1037236" spans="9:11" x14ac:dyDescent="0.2">
      <c r="I1037236" s="3"/>
      <c r="J1037236" s="3"/>
      <c r="K1037236" s="3"/>
    </row>
    <row r="1037237" spans="9:11" x14ac:dyDescent="0.2">
      <c r="I1037237" s="3"/>
      <c r="J1037237" s="3"/>
      <c r="K1037237" s="3"/>
    </row>
    <row r="1037238" spans="9:11" x14ac:dyDescent="0.2">
      <c r="I1037238" s="3"/>
      <c r="J1037238" s="3"/>
      <c r="K1037238" s="3"/>
    </row>
    <row r="1037239" spans="9:11" x14ac:dyDescent="0.2">
      <c r="I1037239" s="3"/>
      <c r="J1037239" s="3"/>
      <c r="K1037239" s="3"/>
    </row>
    <row r="1037240" spans="9:11" x14ac:dyDescent="0.2">
      <c r="I1037240" s="3"/>
      <c r="J1037240" s="3"/>
      <c r="K1037240" s="3"/>
    </row>
    <row r="1037241" spans="9:11" x14ac:dyDescent="0.2">
      <c r="I1037241" s="3"/>
      <c r="J1037241" s="3"/>
      <c r="K1037241" s="3"/>
    </row>
    <row r="1037242" spans="9:11" x14ac:dyDescent="0.2">
      <c r="I1037242" s="3"/>
      <c r="J1037242" s="3"/>
      <c r="K1037242" s="3"/>
    </row>
    <row r="1037243" spans="9:11" x14ac:dyDescent="0.2">
      <c r="I1037243" s="3"/>
      <c r="J1037243" s="3"/>
      <c r="K1037243" s="3"/>
    </row>
    <row r="1037244" spans="9:11" x14ac:dyDescent="0.2">
      <c r="I1037244" s="3"/>
      <c r="J1037244" s="3"/>
      <c r="K1037244" s="3"/>
    </row>
    <row r="1037245" spans="9:11" x14ac:dyDescent="0.2">
      <c r="I1037245" s="3"/>
      <c r="J1037245" s="3"/>
      <c r="K1037245" s="3"/>
    </row>
    <row r="1037246" spans="9:11" x14ac:dyDescent="0.2">
      <c r="I1037246" s="3"/>
      <c r="J1037246" s="3"/>
      <c r="K1037246" s="3"/>
    </row>
    <row r="1037247" spans="9:11" x14ac:dyDescent="0.2">
      <c r="I1037247" s="3"/>
      <c r="J1037247" s="3"/>
      <c r="K1037247" s="3"/>
    </row>
    <row r="1037248" spans="9:11" x14ac:dyDescent="0.2">
      <c r="I1037248" s="3"/>
      <c r="J1037248" s="3"/>
      <c r="K1037248" s="3"/>
    </row>
    <row r="1037249" spans="9:11" x14ac:dyDescent="0.2">
      <c r="I1037249" s="3"/>
      <c r="J1037249" s="3"/>
      <c r="K1037249" s="3"/>
    </row>
    <row r="1037250" spans="9:11" x14ac:dyDescent="0.2">
      <c r="I1037250" s="3"/>
      <c r="J1037250" s="3"/>
      <c r="K1037250" s="3"/>
    </row>
    <row r="1037251" spans="9:11" x14ac:dyDescent="0.2">
      <c r="I1037251" s="3"/>
      <c r="J1037251" s="3"/>
      <c r="K1037251" s="3"/>
    </row>
    <row r="1037252" spans="9:11" x14ac:dyDescent="0.2">
      <c r="I1037252" s="3"/>
      <c r="J1037252" s="3"/>
      <c r="K1037252" s="3"/>
    </row>
    <row r="1037253" spans="9:11" x14ac:dyDescent="0.2">
      <c r="I1037253" s="3"/>
      <c r="J1037253" s="3"/>
      <c r="K1037253" s="3"/>
    </row>
    <row r="1037254" spans="9:11" x14ac:dyDescent="0.2">
      <c r="I1037254" s="3"/>
      <c r="J1037254" s="3"/>
      <c r="K1037254" s="3"/>
    </row>
    <row r="1037255" spans="9:11" x14ac:dyDescent="0.2">
      <c r="I1037255" s="3"/>
      <c r="J1037255" s="3"/>
      <c r="K1037255" s="3"/>
    </row>
    <row r="1037256" spans="9:11" x14ac:dyDescent="0.2">
      <c r="I1037256" s="3"/>
      <c r="J1037256" s="3"/>
      <c r="K1037256" s="3"/>
    </row>
    <row r="1037257" spans="9:11" x14ac:dyDescent="0.2">
      <c r="I1037257" s="3"/>
      <c r="J1037257" s="3"/>
      <c r="K1037257" s="3"/>
    </row>
    <row r="1037258" spans="9:11" x14ac:dyDescent="0.2">
      <c r="I1037258" s="3"/>
      <c r="J1037258" s="3"/>
      <c r="K1037258" s="3"/>
    </row>
    <row r="1037259" spans="9:11" x14ac:dyDescent="0.2">
      <c r="I1037259" s="3"/>
      <c r="J1037259" s="3"/>
      <c r="K1037259" s="3"/>
    </row>
    <row r="1037260" spans="9:11" x14ac:dyDescent="0.2">
      <c r="I1037260" s="3"/>
      <c r="J1037260" s="3"/>
      <c r="K1037260" s="3"/>
    </row>
    <row r="1037261" spans="9:11" x14ac:dyDescent="0.2">
      <c r="I1037261" s="3"/>
      <c r="J1037261" s="3"/>
      <c r="K1037261" s="3"/>
    </row>
    <row r="1037262" spans="9:11" x14ac:dyDescent="0.2">
      <c r="I1037262" s="3"/>
      <c r="J1037262" s="3"/>
      <c r="K1037262" s="3"/>
    </row>
    <row r="1037263" spans="9:11" x14ac:dyDescent="0.2">
      <c r="I1037263" s="3"/>
      <c r="J1037263" s="3"/>
      <c r="K1037263" s="3"/>
    </row>
    <row r="1037264" spans="9:11" x14ac:dyDescent="0.2">
      <c r="I1037264" s="3"/>
      <c r="J1037264" s="3"/>
      <c r="K1037264" s="3"/>
    </row>
    <row r="1037265" spans="9:11" x14ac:dyDescent="0.2">
      <c r="I1037265" s="3"/>
      <c r="J1037265" s="3"/>
      <c r="K1037265" s="3"/>
    </row>
    <row r="1037266" spans="9:11" x14ac:dyDescent="0.2">
      <c r="I1037266" s="3"/>
      <c r="J1037266" s="3"/>
      <c r="K1037266" s="3"/>
    </row>
    <row r="1037267" spans="9:11" x14ac:dyDescent="0.2">
      <c r="I1037267" s="3"/>
      <c r="J1037267" s="3"/>
      <c r="K1037267" s="3"/>
    </row>
    <row r="1037268" spans="9:11" x14ac:dyDescent="0.2">
      <c r="I1037268" s="3"/>
      <c r="J1037268" s="3"/>
      <c r="K1037268" s="3"/>
    </row>
    <row r="1037269" spans="9:11" x14ac:dyDescent="0.2">
      <c r="I1037269" s="3"/>
      <c r="J1037269" s="3"/>
      <c r="K1037269" s="3"/>
    </row>
    <row r="1037270" spans="9:11" x14ac:dyDescent="0.2">
      <c r="I1037270" s="3"/>
      <c r="J1037270" s="3"/>
      <c r="K1037270" s="3"/>
    </row>
    <row r="1037271" spans="9:11" x14ac:dyDescent="0.2">
      <c r="I1037271" s="3"/>
      <c r="J1037271" s="3"/>
      <c r="K1037271" s="3"/>
    </row>
    <row r="1037272" spans="9:11" x14ac:dyDescent="0.2">
      <c r="I1037272" s="3"/>
      <c r="J1037272" s="3"/>
      <c r="K1037272" s="3"/>
    </row>
    <row r="1037273" spans="9:11" x14ac:dyDescent="0.2">
      <c r="I1037273" s="3"/>
      <c r="J1037273" s="3"/>
      <c r="K1037273" s="3"/>
    </row>
    <row r="1037274" spans="9:11" x14ac:dyDescent="0.2">
      <c r="I1037274" s="3"/>
      <c r="J1037274" s="3"/>
      <c r="K1037274" s="3"/>
    </row>
    <row r="1037275" spans="9:11" x14ac:dyDescent="0.2">
      <c r="I1037275" s="3"/>
      <c r="J1037275" s="3"/>
      <c r="K1037275" s="3"/>
    </row>
    <row r="1037276" spans="9:11" x14ac:dyDescent="0.2">
      <c r="I1037276" s="3"/>
      <c r="J1037276" s="3"/>
      <c r="K1037276" s="3"/>
    </row>
    <row r="1037277" spans="9:11" x14ac:dyDescent="0.2">
      <c r="I1037277" s="3"/>
      <c r="J1037277" s="3"/>
      <c r="K1037277" s="3"/>
    </row>
    <row r="1037278" spans="9:11" x14ac:dyDescent="0.2">
      <c r="I1037278" s="3"/>
      <c r="J1037278" s="3"/>
      <c r="K1037278" s="3"/>
    </row>
    <row r="1037279" spans="9:11" x14ac:dyDescent="0.2">
      <c r="I1037279" s="3"/>
      <c r="J1037279" s="3"/>
      <c r="K1037279" s="3"/>
    </row>
    <row r="1037280" spans="9:11" x14ac:dyDescent="0.2">
      <c r="I1037280" s="3"/>
      <c r="J1037280" s="3"/>
      <c r="K1037280" s="3"/>
    </row>
    <row r="1037281" spans="9:11" x14ac:dyDescent="0.2">
      <c r="I1037281" s="3"/>
      <c r="J1037281" s="3"/>
      <c r="K1037281" s="3"/>
    </row>
    <row r="1037282" spans="9:11" x14ac:dyDescent="0.2">
      <c r="I1037282" s="3"/>
      <c r="J1037282" s="3"/>
      <c r="K1037282" s="3"/>
    </row>
    <row r="1037283" spans="9:11" x14ac:dyDescent="0.2">
      <c r="I1037283" s="3"/>
      <c r="J1037283" s="3"/>
      <c r="K1037283" s="3"/>
    </row>
    <row r="1037284" spans="9:11" x14ac:dyDescent="0.2">
      <c r="I1037284" s="3"/>
      <c r="J1037284" s="3"/>
      <c r="K1037284" s="3"/>
    </row>
    <row r="1037285" spans="9:11" x14ac:dyDescent="0.2">
      <c r="I1037285" s="3"/>
      <c r="J1037285" s="3"/>
      <c r="K1037285" s="3"/>
    </row>
    <row r="1037286" spans="9:11" x14ac:dyDescent="0.2">
      <c r="I1037286" s="3"/>
      <c r="J1037286" s="3"/>
      <c r="K1037286" s="3"/>
    </row>
    <row r="1037287" spans="9:11" x14ac:dyDescent="0.2">
      <c r="I1037287" s="3"/>
      <c r="J1037287" s="3"/>
      <c r="K1037287" s="3"/>
    </row>
    <row r="1037288" spans="9:11" x14ac:dyDescent="0.2">
      <c r="I1037288" s="3"/>
      <c r="J1037288" s="3"/>
      <c r="K1037288" s="3"/>
    </row>
    <row r="1037289" spans="9:11" x14ac:dyDescent="0.2">
      <c r="I1037289" s="3"/>
      <c r="J1037289" s="3"/>
      <c r="K1037289" s="3"/>
    </row>
    <row r="1037290" spans="9:11" x14ac:dyDescent="0.2">
      <c r="I1037290" s="3"/>
      <c r="J1037290" s="3"/>
      <c r="K1037290" s="3"/>
    </row>
    <row r="1037291" spans="9:11" x14ac:dyDescent="0.2">
      <c r="I1037291" s="3"/>
      <c r="J1037291" s="3"/>
      <c r="K1037291" s="3"/>
    </row>
    <row r="1037292" spans="9:11" x14ac:dyDescent="0.2">
      <c r="I1037292" s="3"/>
      <c r="J1037292" s="3"/>
      <c r="K1037292" s="3"/>
    </row>
    <row r="1037293" spans="9:11" x14ac:dyDescent="0.2">
      <c r="I1037293" s="3"/>
      <c r="J1037293" s="3"/>
      <c r="K1037293" s="3"/>
    </row>
    <row r="1037294" spans="9:11" x14ac:dyDescent="0.2">
      <c r="I1037294" s="3"/>
      <c r="J1037294" s="3"/>
      <c r="K1037294" s="3"/>
    </row>
    <row r="1037295" spans="9:11" x14ac:dyDescent="0.2">
      <c r="I1037295" s="3"/>
      <c r="J1037295" s="3"/>
      <c r="K1037295" s="3"/>
    </row>
    <row r="1037296" spans="9:11" x14ac:dyDescent="0.2">
      <c r="I1037296" s="3"/>
      <c r="J1037296" s="3"/>
      <c r="K1037296" s="3"/>
    </row>
    <row r="1037297" spans="9:11" x14ac:dyDescent="0.2">
      <c r="I1037297" s="3"/>
      <c r="J1037297" s="3"/>
      <c r="K1037297" s="3"/>
    </row>
    <row r="1037298" spans="9:11" x14ac:dyDescent="0.2">
      <c r="I1037298" s="3"/>
      <c r="J1037298" s="3"/>
      <c r="K1037298" s="3"/>
    </row>
    <row r="1037299" spans="9:11" x14ac:dyDescent="0.2">
      <c r="I1037299" s="3"/>
      <c r="J1037299" s="3"/>
      <c r="K1037299" s="3"/>
    </row>
    <row r="1037300" spans="9:11" x14ac:dyDescent="0.2">
      <c r="I1037300" s="3"/>
      <c r="J1037300" s="3"/>
      <c r="K1037300" s="3"/>
    </row>
    <row r="1037301" spans="9:11" x14ac:dyDescent="0.2">
      <c r="I1037301" s="3"/>
      <c r="J1037301" s="3"/>
      <c r="K1037301" s="3"/>
    </row>
    <row r="1037302" spans="9:11" x14ac:dyDescent="0.2">
      <c r="I1037302" s="3"/>
      <c r="J1037302" s="3"/>
      <c r="K1037302" s="3"/>
    </row>
    <row r="1037303" spans="9:11" x14ac:dyDescent="0.2">
      <c r="I1037303" s="3"/>
      <c r="J1037303" s="3"/>
      <c r="K1037303" s="3"/>
    </row>
    <row r="1037304" spans="9:11" x14ac:dyDescent="0.2">
      <c r="I1037304" s="3"/>
      <c r="J1037304" s="3"/>
      <c r="K1037304" s="3"/>
    </row>
    <row r="1037305" spans="9:11" x14ac:dyDescent="0.2">
      <c r="I1037305" s="3"/>
      <c r="J1037305" s="3"/>
      <c r="K1037305" s="3"/>
    </row>
    <row r="1037306" spans="9:11" x14ac:dyDescent="0.2">
      <c r="I1037306" s="3"/>
      <c r="J1037306" s="3"/>
      <c r="K1037306" s="3"/>
    </row>
    <row r="1037307" spans="9:11" x14ac:dyDescent="0.2">
      <c r="I1037307" s="3"/>
      <c r="J1037307" s="3"/>
      <c r="K1037307" s="3"/>
    </row>
    <row r="1037308" spans="9:11" x14ac:dyDescent="0.2">
      <c r="I1037308" s="3"/>
      <c r="J1037308" s="3"/>
      <c r="K1037308" s="3"/>
    </row>
    <row r="1037309" spans="9:11" x14ac:dyDescent="0.2">
      <c r="I1037309" s="3"/>
      <c r="J1037309" s="3"/>
      <c r="K1037309" s="3"/>
    </row>
    <row r="1037310" spans="9:11" x14ac:dyDescent="0.2">
      <c r="I1037310" s="3"/>
      <c r="J1037310" s="3"/>
      <c r="K1037310" s="3"/>
    </row>
    <row r="1037311" spans="9:11" x14ac:dyDescent="0.2">
      <c r="I1037311" s="3"/>
      <c r="J1037311" s="3"/>
      <c r="K1037311" s="3"/>
    </row>
    <row r="1037312" spans="9:11" x14ac:dyDescent="0.2">
      <c r="I1037312" s="3"/>
      <c r="J1037312" s="3"/>
      <c r="K1037312" s="3"/>
    </row>
    <row r="1037313" spans="9:11" x14ac:dyDescent="0.2">
      <c r="I1037313" s="3"/>
      <c r="J1037313" s="3"/>
      <c r="K1037313" s="3"/>
    </row>
    <row r="1037314" spans="9:11" x14ac:dyDescent="0.2">
      <c r="I1037314" s="3"/>
      <c r="J1037314" s="3"/>
      <c r="K1037314" s="3"/>
    </row>
    <row r="1037315" spans="9:11" x14ac:dyDescent="0.2">
      <c r="I1037315" s="3"/>
      <c r="J1037315" s="3"/>
      <c r="K1037315" s="3"/>
    </row>
    <row r="1037316" spans="9:11" x14ac:dyDescent="0.2">
      <c r="I1037316" s="3"/>
      <c r="J1037316" s="3"/>
      <c r="K1037316" s="3"/>
    </row>
    <row r="1037317" spans="9:11" x14ac:dyDescent="0.2">
      <c r="I1037317" s="3"/>
      <c r="J1037317" s="3"/>
      <c r="K1037317" s="3"/>
    </row>
    <row r="1037318" spans="9:11" x14ac:dyDescent="0.2">
      <c r="I1037318" s="3"/>
      <c r="J1037318" s="3"/>
      <c r="K1037318" s="3"/>
    </row>
    <row r="1037319" spans="9:11" x14ac:dyDescent="0.2">
      <c r="I1037319" s="3"/>
      <c r="J1037319" s="3"/>
      <c r="K1037319" s="3"/>
    </row>
    <row r="1037320" spans="9:11" x14ac:dyDescent="0.2">
      <c r="I1037320" s="3"/>
      <c r="J1037320" s="3"/>
      <c r="K1037320" s="3"/>
    </row>
    <row r="1037321" spans="9:11" x14ac:dyDescent="0.2">
      <c r="I1037321" s="3"/>
      <c r="J1037321" s="3"/>
      <c r="K1037321" s="3"/>
    </row>
    <row r="1037322" spans="9:11" x14ac:dyDescent="0.2">
      <c r="I1037322" s="3"/>
      <c r="J1037322" s="3"/>
      <c r="K1037322" s="3"/>
    </row>
    <row r="1037323" spans="9:11" x14ac:dyDescent="0.2">
      <c r="I1037323" s="3"/>
      <c r="J1037323" s="3"/>
      <c r="K1037323" s="3"/>
    </row>
    <row r="1037324" spans="9:11" x14ac:dyDescent="0.2">
      <c r="I1037324" s="3"/>
      <c r="J1037324" s="3"/>
      <c r="K1037324" s="3"/>
    </row>
    <row r="1037325" spans="9:11" x14ac:dyDescent="0.2">
      <c r="I1037325" s="3"/>
      <c r="J1037325" s="3"/>
      <c r="K1037325" s="3"/>
    </row>
    <row r="1037326" spans="9:11" x14ac:dyDescent="0.2">
      <c r="I1037326" s="3"/>
      <c r="J1037326" s="3"/>
      <c r="K1037326" s="3"/>
    </row>
    <row r="1037327" spans="9:11" x14ac:dyDescent="0.2">
      <c r="I1037327" s="3"/>
      <c r="J1037327" s="3"/>
      <c r="K1037327" s="3"/>
    </row>
    <row r="1037328" spans="9:11" x14ac:dyDescent="0.2">
      <c r="I1037328" s="3"/>
      <c r="J1037328" s="3"/>
      <c r="K1037328" s="3"/>
    </row>
    <row r="1037329" spans="9:11" x14ac:dyDescent="0.2">
      <c r="I1037329" s="3"/>
      <c r="J1037329" s="3"/>
      <c r="K1037329" s="3"/>
    </row>
    <row r="1037330" spans="9:11" x14ac:dyDescent="0.2">
      <c r="I1037330" s="3"/>
      <c r="J1037330" s="3"/>
      <c r="K1037330" s="3"/>
    </row>
    <row r="1037331" spans="9:11" x14ac:dyDescent="0.2">
      <c r="I1037331" s="3"/>
      <c r="J1037331" s="3"/>
      <c r="K1037331" s="3"/>
    </row>
    <row r="1037332" spans="9:11" x14ac:dyDescent="0.2">
      <c r="I1037332" s="3"/>
      <c r="J1037332" s="3"/>
      <c r="K1037332" s="3"/>
    </row>
    <row r="1037333" spans="9:11" x14ac:dyDescent="0.2">
      <c r="I1037333" s="3"/>
      <c r="J1037333" s="3"/>
      <c r="K1037333" s="3"/>
    </row>
    <row r="1037334" spans="9:11" x14ac:dyDescent="0.2">
      <c r="I1037334" s="3"/>
      <c r="J1037334" s="3"/>
      <c r="K1037334" s="3"/>
    </row>
    <row r="1037335" spans="9:11" x14ac:dyDescent="0.2">
      <c r="I1037335" s="3"/>
      <c r="J1037335" s="3"/>
      <c r="K1037335" s="3"/>
    </row>
    <row r="1037336" spans="9:11" x14ac:dyDescent="0.2">
      <c r="I1037336" s="3"/>
      <c r="J1037336" s="3"/>
      <c r="K1037336" s="3"/>
    </row>
    <row r="1037337" spans="9:11" x14ac:dyDescent="0.2">
      <c r="I1037337" s="3"/>
      <c r="J1037337" s="3"/>
      <c r="K1037337" s="3"/>
    </row>
    <row r="1037338" spans="9:11" x14ac:dyDescent="0.2">
      <c r="I1037338" s="3"/>
      <c r="J1037338" s="3"/>
      <c r="K1037338" s="3"/>
    </row>
    <row r="1037339" spans="9:11" x14ac:dyDescent="0.2">
      <c r="I1037339" s="3"/>
      <c r="J1037339" s="3"/>
      <c r="K1037339" s="3"/>
    </row>
    <row r="1037340" spans="9:11" x14ac:dyDescent="0.2">
      <c r="I1037340" s="3"/>
      <c r="J1037340" s="3"/>
      <c r="K1037340" s="3"/>
    </row>
    <row r="1037341" spans="9:11" x14ac:dyDescent="0.2">
      <c r="I1037341" s="3"/>
      <c r="J1037341" s="3"/>
      <c r="K1037341" s="3"/>
    </row>
    <row r="1037342" spans="9:11" x14ac:dyDescent="0.2">
      <c r="I1037342" s="3"/>
      <c r="J1037342" s="3"/>
      <c r="K1037342" s="3"/>
    </row>
    <row r="1037343" spans="9:11" x14ac:dyDescent="0.2">
      <c r="I1037343" s="3"/>
      <c r="J1037343" s="3"/>
      <c r="K1037343" s="3"/>
    </row>
    <row r="1037344" spans="9:11" x14ac:dyDescent="0.2">
      <c r="I1037344" s="3"/>
      <c r="J1037344" s="3"/>
      <c r="K1037344" s="3"/>
    </row>
    <row r="1037345" spans="9:11" x14ac:dyDescent="0.2">
      <c r="I1037345" s="3"/>
      <c r="J1037345" s="3"/>
      <c r="K1037345" s="3"/>
    </row>
    <row r="1037346" spans="9:11" x14ac:dyDescent="0.2">
      <c r="I1037346" s="3"/>
      <c r="J1037346" s="3"/>
      <c r="K1037346" s="3"/>
    </row>
    <row r="1037347" spans="9:11" x14ac:dyDescent="0.2">
      <c r="I1037347" s="3"/>
      <c r="J1037347" s="3"/>
      <c r="K1037347" s="3"/>
    </row>
    <row r="1037348" spans="9:11" x14ac:dyDescent="0.2">
      <c r="I1037348" s="3"/>
      <c r="J1037348" s="3"/>
      <c r="K1037348" s="3"/>
    </row>
    <row r="1037349" spans="9:11" x14ac:dyDescent="0.2">
      <c r="I1037349" s="3"/>
      <c r="J1037349" s="3"/>
      <c r="K1037349" s="3"/>
    </row>
    <row r="1037350" spans="9:11" x14ac:dyDescent="0.2">
      <c r="I1037350" s="3"/>
      <c r="J1037350" s="3"/>
      <c r="K1037350" s="3"/>
    </row>
    <row r="1037351" spans="9:11" x14ac:dyDescent="0.2">
      <c r="I1037351" s="3"/>
      <c r="J1037351" s="3"/>
      <c r="K1037351" s="3"/>
    </row>
    <row r="1037352" spans="9:11" x14ac:dyDescent="0.2">
      <c r="I1037352" s="3"/>
      <c r="J1037352" s="3"/>
      <c r="K1037352" s="3"/>
    </row>
    <row r="1037353" spans="9:11" x14ac:dyDescent="0.2">
      <c r="I1037353" s="3"/>
      <c r="J1037353" s="3"/>
      <c r="K1037353" s="3"/>
    </row>
    <row r="1037354" spans="9:11" x14ac:dyDescent="0.2">
      <c r="I1037354" s="3"/>
      <c r="J1037354" s="3"/>
      <c r="K1037354" s="3"/>
    </row>
    <row r="1037355" spans="9:11" x14ac:dyDescent="0.2">
      <c r="I1037355" s="3"/>
      <c r="J1037355" s="3"/>
      <c r="K1037355" s="3"/>
    </row>
    <row r="1037356" spans="9:11" x14ac:dyDescent="0.2">
      <c r="I1037356" s="3"/>
      <c r="J1037356" s="3"/>
      <c r="K1037356" s="3"/>
    </row>
    <row r="1037357" spans="9:11" x14ac:dyDescent="0.2">
      <c r="I1037357" s="3"/>
      <c r="J1037357" s="3"/>
      <c r="K1037357" s="3"/>
    </row>
    <row r="1037358" spans="9:11" x14ac:dyDescent="0.2">
      <c r="I1037358" s="3"/>
      <c r="J1037358" s="3"/>
      <c r="K1037358" s="3"/>
    </row>
    <row r="1037359" spans="9:11" x14ac:dyDescent="0.2">
      <c r="I1037359" s="3"/>
      <c r="J1037359" s="3"/>
      <c r="K1037359" s="3"/>
    </row>
    <row r="1037360" spans="9:11" x14ac:dyDescent="0.2">
      <c r="I1037360" s="3"/>
      <c r="J1037360" s="3"/>
      <c r="K1037360" s="3"/>
    </row>
    <row r="1037361" spans="9:11" x14ac:dyDescent="0.2">
      <c r="I1037361" s="3"/>
      <c r="J1037361" s="3"/>
      <c r="K1037361" s="3"/>
    </row>
    <row r="1037362" spans="9:11" x14ac:dyDescent="0.2">
      <c r="I1037362" s="3"/>
      <c r="J1037362" s="3"/>
      <c r="K1037362" s="3"/>
    </row>
    <row r="1037363" spans="9:11" x14ac:dyDescent="0.2">
      <c r="I1037363" s="3"/>
      <c r="J1037363" s="3"/>
      <c r="K1037363" s="3"/>
    </row>
    <row r="1037364" spans="9:11" x14ac:dyDescent="0.2">
      <c r="I1037364" s="3"/>
      <c r="J1037364" s="3"/>
      <c r="K1037364" s="3"/>
    </row>
    <row r="1037365" spans="9:11" x14ac:dyDescent="0.2">
      <c r="I1037365" s="3"/>
      <c r="J1037365" s="3"/>
      <c r="K1037365" s="3"/>
    </row>
    <row r="1037366" spans="9:11" x14ac:dyDescent="0.2">
      <c r="I1037366" s="3"/>
      <c r="J1037366" s="3"/>
      <c r="K1037366" s="3"/>
    </row>
    <row r="1037367" spans="9:11" x14ac:dyDescent="0.2">
      <c r="I1037367" s="3"/>
      <c r="J1037367" s="3"/>
      <c r="K1037367" s="3"/>
    </row>
    <row r="1037368" spans="9:11" x14ac:dyDescent="0.2">
      <c r="I1037368" s="3"/>
      <c r="J1037368" s="3"/>
      <c r="K1037368" s="3"/>
    </row>
    <row r="1037369" spans="9:11" x14ac:dyDescent="0.2">
      <c r="I1037369" s="3"/>
      <c r="J1037369" s="3"/>
      <c r="K1037369" s="3"/>
    </row>
    <row r="1037370" spans="9:11" x14ac:dyDescent="0.2">
      <c r="I1037370" s="3"/>
      <c r="J1037370" s="3"/>
      <c r="K1037370" s="3"/>
    </row>
    <row r="1037371" spans="9:11" x14ac:dyDescent="0.2">
      <c r="I1037371" s="3"/>
      <c r="J1037371" s="3"/>
      <c r="K1037371" s="3"/>
    </row>
    <row r="1037372" spans="9:11" x14ac:dyDescent="0.2">
      <c r="I1037372" s="3"/>
      <c r="J1037372" s="3"/>
      <c r="K1037372" s="3"/>
    </row>
    <row r="1037373" spans="9:11" x14ac:dyDescent="0.2">
      <c r="I1037373" s="3"/>
      <c r="J1037373" s="3"/>
      <c r="K1037373" s="3"/>
    </row>
    <row r="1037374" spans="9:11" x14ac:dyDescent="0.2">
      <c r="I1037374" s="3"/>
      <c r="J1037374" s="3"/>
      <c r="K1037374" s="3"/>
    </row>
    <row r="1037375" spans="9:11" x14ac:dyDescent="0.2">
      <c r="I1037375" s="3"/>
      <c r="J1037375" s="3"/>
      <c r="K1037375" s="3"/>
    </row>
    <row r="1037376" spans="9:11" x14ac:dyDescent="0.2">
      <c r="I1037376" s="3"/>
      <c r="J1037376" s="3"/>
      <c r="K1037376" s="3"/>
    </row>
    <row r="1037377" spans="9:11" x14ac:dyDescent="0.2">
      <c r="I1037377" s="3"/>
      <c r="J1037377" s="3"/>
      <c r="K1037377" s="3"/>
    </row>
    <row r="1037378" spans="9:11" x14ac:dyDescent="0.2">
      <c r="I1037378" s="3"/>
      <c r="J1037378" s="3"/>
      <c r="K1037378" s="3"/>
    </row>
    <row r="1037379" spans="9:11" x14ac:dyDescent="0.2">
      <c r="I1037379" s="3"/>
      <c r="J1037379" s="3"/>
      <c r="K1037379" s="3"/>
    </row>
    <row r="1037380" spans="9:11" x14ac:dyDescent="0.2">
      <c r="I1037380" s="3"/>
      <c r="J1037380" s="3"/>
      <c r="K1037380" s="3"/>
    </row>
    <row r="1037381" spans="9:11" x14ac:dyDescent="0.2">
      <c r="I1037381" s="3"/>
      <c r="J1037381" s="3"/>
      <c r="K1037381" s="3"/>
    </row>
    <row r="1037382" spans="9:11" x14ac:dyDescent="0.2">
      <c r="I1037382" s="3"/>
      <c r="J1037382" s="3"/>
      <c r="K1037382" s="3"/>
    </row>
    <row r="1037383" spans="9:11" x14ac:dyDescent="0.2">
      <c r="I1037383" s="3"/>
      <c r="J1037383" s="3"/>
      <c r="K1037383" s="3"/>
    </row>
    <row r="1037384" spans="9:11" x14ac:dyDescent="0.2">
      <c r="I1037384" s="3"/>
      <c r="J1037384" s="3"/>
      <c r="K1037384" s="3"/>
    </row>
    <row r="1037385" spans="9:11" x14ac:dyDescent="0.2">
      <c r="I1037385" s="3"/>
      <c r="J1037385" s="3"/>
      <c r="K1037385" s="3"/>
    </row>
    <row r="1037386" spans="9:11" x14ac:dyDescent="0.2">
      <c r="I1037386" s="3"/>
      <c r="J1037386" s="3"/>
      <c r="K1037386" s="3"/>
    </row>
    <row r="1037387" spans="9:11" x14ac:dyDescent="0.2">
      <c r="I1037387" s="3"/>
      <c r="J1037387" s="3"/>
      <c r="K1037387" s="3"/>
    </row>
    <row r="1037388" spans="9:11" x14ac:dyDescent="0.2">
      <c r="I1037388" s="3"/>
      <c r="J1037388" s="3"/>
      <c r="K1037388" s="3"/>
    </row>
    <row r="1037389" spans="9:11" x14ac:dyDescent="0.2">
      <c r="I1037389" s="3"/>
      <c r="J1037389" s="3"/>
      <c r="K1037389" s="3"/>
    </row>
    <row r="1037390" spans="9:11" x14ac:dyDescent="0.2">
      <c r="I1037390" s="3"/>
      <c r="J1037390" s="3"/>
      <c r="K1037390" s="3"/>
    </row>
    <row r="1037391" spans="9:11" x14ac:dyDescent="0.2">
      <c r="I1037391" s="3"/>
      <c r="J1037391" s="3"/>
      <c r="K1037391" s="3"/>
    </row>
    <row r="1037392" spans="9:11" x14ac:dyDescent="0.2">
      <c r="I1037392" s="3"/>
      <c r="J1037392" s="3"/>
      <c r="K1037392" s="3"/>
    </row>
    <row r="1037393" spans="9:11" x14ac:dyDescent="0.2">
      <c r="I1037393" s="3"/>
      <c r="J1037393" s="3"/>
      <c r="K1037393" s="3"/>
    </row>
    <row r="1037394" spans="9:11" x14ac:dyDescent="0.2">
      <c r="I1037394" s="3"/>
      <c r="J1037394" s="3"/>
      <c r="K1037394" s="3"/>
    </row>
    <row r="1037395" spans="9:11" x14ac:dyDescent="0.2">
      <c r="I1037395" s="3"/>
      <c r="J1037395" s="3"/>
      <c r="K1037395" s="3"/>
    </row>
    <row r="1037396" spans="9:11" x14ac:dyDescent="0.2">
      <c r="I1037396" s="3"/>
      <c r="J1037396" s="3"/>
      <c r="K1037396" s="3"/>
    </row>
    <row r="1037397" spans="9:11" x14ac:dyDescent="0.2">
      <c r="I1037397" s="3"/>
      <c r="J1037397" s="3"/>
      <c r="K1037397" s="3"/>
    </row>
    <row r="1037398" spans="9:11" x14ac:dyDescent="0.2">
      <c r="I1037398" s="3"/>
      <c r="J1037398" s="3"/>
      <c r="K1037398" s="3"/>
    </row>
    <row r="1037399" spans="9:11" x14ac:dyDescent="0.2">
      <c r="I1037399" s="3"/>
      <c r="J1037399" s="3"/>
      <c r="K1037399" s="3"/>
    </row>
    <row r="1037400" spans="9:11" x14ac:dyDescent="0.2">
      <c r="I1037400" s="3"/>
      <c r="J1037400" s="3"/>
      <c r="K1037400" s="3"/>
    </row>
    <row r="1037401" spans="9:11" x14ac:dyDescent="0.2">
      <c r="I1037401" s="3"/>
      <c r="J1037401" s="3"/>
      <c r="K1037401" s="3"/>
    </row>
    <row r="1037402" spans="9:11" x14ac:dyDescent="0.2">
      <c r="I1037402" s="3"/>
      <c r="J1037402" s="3"/>
      <c r="K1037402" s="3"/>
    </row>
    <row r="1037403" spans="9:11" x14ac:dyDescent="0.2">
      <c r="I1037403" s="3"/>
      <c r="J1037403" s="3"/>
      <c r="K1037403" s="3"/>
    </row>
    <row r="1037404" spans="9:11" x14ac:dyDescent="0.2">
      <c r="I1037404" s="3"/>
      <c r="J1037404" s="3"/>
      <c r="K1037404" s="3"/>
    </row>
    <row r="1037405" spans="9:11" x14ac:dyDescent="0.2">
      <c r="I1037405" s="3"/>
      <c r="J1037405" s="3"/>
      <c r="K1037405" s="3"/>
    </row>
    <row r="1037406" spans="9:11" x14ac:dyDescent="0.2">
      <c r="I1037406" s="3"/>
      <c r="J1037406" s="3"/>
      <c r="K1037406" s="3"/>
    </row>
    <row r="1037407" spans="9:11" x14ac:dyDescent="0.2">
      <c r="I1037407" s="3"/>
      <c r="J1037407" s="3"/>
      <c r="K1037407" s="3"/>
    </row>
    <row r="1037408" spans="9:11" x14ac:dyDescent="0.2">
      <c r="I1037408" s="3"/>
      <c r="J1037408" s="3"/>
      <c r="K1037408" s="3"/>
    </row>
    <row r="1037409" spans="9:11" x14ac:dyDescent="0.2">
      <c r="I1037409" s="3"/>
      <c r="J1037409" s="3"/>
      <c r="K1037409" s="3"/>
    </row>
    <row r="1037410" spans="9:11" x14ac:dyDescent="0.2">
      <c r="I1037410" s="3"/>
      <c r="J1037410" s="3"/>
      <c r="K1037410" s="3"/>
    </row>
    <row r="1037411" spans="9:11" x14ac:dyDescent="0.2">
      <c r="I1037411" s="3"/>
      <c r="J1037411" s="3"/>
      <c r="K1037411" s="3"/>
    </row>
    <row r="1037412" spans="9:11" x14ac:dyDescent="0.2">
      <c r="I1037412" s="3"/>
      <c r="J1037412" s="3"/>
      <c r="K1037412" s="3"/>
    </row>
    <row r="1037413" spans="9:11" x14ac:dyDescent="0.2">
      <c r="I1037413" s="3"/>
      <c r="J1037413" s="3"/>
      <c r="K1037413" s="3"/>
    </row>
    <row r="1037414" spans="9:11" x14ac:dyDescent="0.2">
      <c r="I1037414" s="3"/>
      <c r="J1037414" s="3"/>
      <c r="K1037414" s="3"/>
    </row>
    <row r="1037415" spans="9:11" x14ac:dyDescent="0.2">
      <c r="I1037415" s="3"/>
      <c r="J1037415" s="3"/>
      <c r="K1037415" s="3"/>
    </row>
    <row r="1037416" spans="9:11" x14ac:dyDescent="0.2">
      <c r="I1037416" s="3"/>
      <c r="J1037416" s="3"/>
      <c r="K1037416" s="3"/>
    </row>
    <row r="1037417" spans="9:11" x14ac:dyDescent="0.2">
      <c r="I1037417" s="3"/>
      <c r="J1037417" s="3"/>
      <c r="K1037417" s="3"/>
    </row>
    <row r="1037418" spans="9:11" x14ac:dyDescent="0.2">
      <c r="I1037418" s="3"/>
      <c r="J1037418" s="3"/>
      <c r="K1037418" s="3"/>
    </row>
    <row r="1037419" spans="9:11" x14ac:dyDescent="0.2">
      <c r="I1037419" s="3"/>
      <c r="J1037419" s="3"/>
      <c r="K1037419" s="3"/>
    </row>
    <row r="1037420" spans="9:11" x14ac:dyDescent="0.2">
      <c r="I1037420" s="3"/>
      <c r="J1037420" s="3"/>
      <c r="K1037420" s="3"/>
    </row>
    <row r="1037421" spans="9:11" x14ac:dyDescent="0.2">
      <c r="I1037421" s="3"/>
      <c r="J1037421" s="3"/>
      <c r="K1037421" s="3"/>
    </row>
    <row r="1037422" spans="9:11" x14ac:dyDescent="0.2">
      <c r="I1037422" s="3"/>
      <c r="J1037422" s="3"/>
      <c r="K1037422" s="3"/>
    </row>
    <row r="1037423" spans="9:11" x14ac:dyDescent="0.2">
      <c r="I1037423" s="3"/>
      <c r="J1037423" s="3"/>
      <c r="K1037423" s="3"/>
    </row>
    <row r="1037424" spans="9:11" x14ac:dyDescent="0.2">
      <c r="I1037424" s="3"/>
      <c r="J1037424" s="3"/>
      <c r="K1037424" s="3"/>
    </row>
    <row r="1037425" spans="9:11" x14ac:dyDescent="0.2">
      <c r="I1037425" s="3"/>
      <c r="J1037425" s="3"/>
      <c r="K1037425" s="3"/>
    </row>
    <row r="1037426" spans="9:11" x14ac:dyDescent="0.2">
      <c r="I1037426" s="3"/>
      <c r="J1037426" s="3"/>
      <c r="K1037426" s="3"/>
    </row>
    <row r="1037427" spans="9:11" x14ac:dyDescent="0.2">
      <c r="I1037427" s="3"/>
      <c r="J1037427" s="3"/>
      <c r="K1037427" s="3"/>
    </row>
    <row r="1037428" spans="9:11" x14ac:dyDescent="0.2">
      <c r="I1037428" s="3"/>
      <c r="J1037428" s="3"/>
      <c r="K1037428" s="3"/>
    </row>
    <row r="1037429" spans="9:11" x14ac:dyDescent="0.2">
      <c r="I1037429" s="3"/>
      <c r="J1037429" s="3"/>
      <c r="K1037429" s="3"/>
    </row>
    <row r="1037430" spans="9:11" x14ac:dyDescent="0.2">
      <c r="I1037430" s="3"/>
      <c r="J1037430" s="3"/>
      <c r="K1037430" s="3"/>
    </row>
    <row r="1037431" spans="9:11" x14ac:dyDescent="0.2">
      <c r="I1037431" s="3"/>
      <c r="J1037431" s="3"/>
      <c r="K1037431" s="3"/>
    </row>
    <row r="1037432" spans="9:11" x14ac:dyDescent="0.2">
      <c r="I1037432" s="3"/>
      <c r="J1037432" s="3"/>
      <c r="K1037432" s="3"/>
    </row>
    <row r="1037433" spans="9:11" x14ac:dyDescent="0.2">
      <c r="I1037433" s="3"/>
      <c r="J1037433" s="3"/>
      <c r="K1037433" s="3"/>
    </row>
    <row r="1037434" spans="9:11" x14ac:dyDescent="0.2">
      <c r="I1037434" s="3"/>
      <c r="J1037434" s="3"/>
      <c r="K1037434" s="3"/>
    </row>
    <row r="1037435" spans="9:11" x14ac:dyDescent="0.2">
      <c r="I1037435" s="3"/>
      <c r="J1037435" s="3"/>
      <c r="K1037435" s="3"/>
    </row>
    <row r="1037436" spans="9:11" x14ac:dyDescent="0.2">
      <c r="I1037436" s="3"/>
      <c r="J1037436" s="3"/>
      <c r="K1037436" s="3"/>
    </row>
    <row r="1037437" spans="9:11" x14ac:dyDescent="0.2">
      <c r="I1037437" s="3"/>
      <c r="J1037437" s="3"/>
      <c r="K1037437" s="3"/>
    </row>
    <row r="1037438" spans="9:11" x14ac:dyDescent="0.2">
      <c r="I1037438" s="3"/>
      <c r="J1037438" s="3"/>
      <c r="K1037438" s="3"/>
    </row>
    <row r="1037439" spans="9:11" x14ac:dyDescent="0.2">
      <c r="I1037439" s="3"/>
      <c r="J1037439" s="3"/>
      <c r="K1037439" s="3"/>
    </row>
    <row r="1037440" spans="9:11" x14ac:dyDescent="0.2">
      <c r="I1037440" s="3"/>
      <c r="J1037440" s="3"/>
      <c r="K1037440" s="3"/>
    </row>
    <row r="1037441" spans="9:11" x14ac:dyDescent="0.2">
      <c r="I1037441" s="3"/>
      <c r="J1037441" s="3"/>
      <c r="K1037441" s="3"/>
    </row>
    <row r="1037442" spans="9:11" x14ac:dyDescent="0.2">
      <c r="I1037442" s="3"/>
      <c r="J1037442" s="3"/>
      <c r="K1037442" s="3"/>
    </row>
    <row r="1037443" spans="9:11" x14ac:dyDescent="0.2">
      <c r="I1037443" s="3"/>
      <c r="J1037443" s="3"/>
      <c r="K1037443" s="3"/>
    </row>
    <row r="1037444" spans="9:11" x14ac:dyDescent="0.2">
      <c r="I1037444" s="3"/>
      <c r="J1037444" s="3"/>
      <c r="K1037444" s="3"/>
    </row>
    <row r="1037445" spans="9:11" x14ac:dyDescent="0.2">
      <c r="I1037445" s="3"/>
      <c r="J1037445" s="3"/>
      <c r="K1037445" s="3"/>
    </row>
    <row r="1037446" spans="9:11" x14ac:dyDescent="0.2">
      <c r="I1037446" s="3"/>
      <c r="J1037446" s="3"/>
      <c r="K1037446" s="3"/>
    </row>
    <row r="1037447" spans="9:11" x14ac:dyDescent="0.2">
      <c r="I1037447" s="3"/>
      <c r="J1037447" s="3"/>
      <c r="K1037447" s="3"/>
    </row>
    <row r="1037448" spans="9:11" x14ac:dyDescent="0.2">
      <c r="I1037448" s="3"/>
      <c r="J1037448" s="3"/>
      <c r="K1037448" s="3"/>
    </row>
    <row r="1037449" spans="9:11" x14ac:dyDescent="0.2">
      <c r="I1037449" s="3"/>
      <c r="J1037449" s="3"/>
      <c r="K1037449" s="3"/>
    </row>
    <row r="1037450" spans="9:11" x14ac:dyDescent="0.2">
      <c r="I1037450" s="3"/>
      <c r="J1037450" s="3"/>
      <c r="K1037450" s="3"/>
    </row>
    <row r="1037451" spans="9:11" x14ac:dyDescent="0.2">
      <c r="I1037451" s="3"/>
      <c r="J1037451" s="3"/>
      <c r="K1037451" s="3"/>
    </row>
    <row r="1037452" spans="9:11" x14ac:dyDescent="0.2">
      <c r="I1037452" s="3"/>
      <c r="J1037452" s="3"/>
      <c r="K1037452" s="3"/>
    </row>
    <row r="1037453" spans="9:11" x14ac:dyDescent="0.2">
      <c r="I1037453" s="3"/>
      <c r="J1037453" s="3"/>
      <c r="K1037453" s="3"/>
    </row>
    <row r="1037454" spans="9:11" x14ac:dyDescent="0.2">
      <c r="I1037454" s="3"/>
      <c r="J1037454" s="3"/>
      <c r="K1037454" s="3"/>
    </row>
    <row r="1037455" spans="9:11" x14ac:dyDescent="0.2">
      <c r="I1037455" s="3"/>
      <c r="J1037455" s="3"/>
      <c r="K1037455" s="3"/>
    </row>
    <row r="1037456" spans="9:11" x14ac:dyDescent="0.2">
      <c r="I1037456" s="3"/>
      <c r="J1037456" s="3"/>
      <c r="K1037456" s="3"/>
    </row>
    <row r="1037457" spans="9:11" x14ac:dyDescent="0.2">
      <c r="I1037457" s="3"/>
      <c r="J1037457" s="3"/>
      <c r="K1037457" s="3"/>
    </row>
    <row r="1037458" spans="9:11" x14ac:dyDescent="0.2">
      <c r="I1037458" s="3"/>
      <c r="J1037458" s="3"/>
      <c r="K1037458" s="3"/>
    </row>
    <row r="1037459" spans="9:11" x14ac:dyDescent="0.2">
      <c r="I1037459" s="3"/>
      <c r="J1037459" s="3"/>
      <c r="K1037459" s="3"/>
    </row>
    <row r="1037460" spans="9:11" x14ac:dyDescent="0.2">
      <c r="I1037460" s="3"/>
      <c r="J1037460" s="3"/>
      <c r="K1037460" s="3"/>
    </row>
    <row r="1037461" spans="9:11" x14ac:dyDescent="0.2">
      <c r="I1037461" s="3"/>
      <c r="J1037461" s="3"/>
      <c r="K1037461" s="3"/>
    </row>
    <row r="1037462" spans="9:11" x14ac:dyDescent="0.2">
      <c r="I1037462" s="3"/>
      <c r="J1037462" s="3"/>
      <c r="K1037462" s="3"/>
    </row>
    <row r="1037463" spans="9:11" x14ac:dyDescent="0.2">
      <c r="I1037463" s="3"/>
      <c r="J1037463" s="3"/>
      <c r="K1037463" s="3"/>
    </row>
    <row r="1037464" spans="9:11" x14ac:dyDescent="0.2">
      <c r="I1037464" s="3"/>
      <c r="J1037464" s="3"/>
      <c r="K1037464" s="3"/>
    </row>
    <row r="1037465" spans="9:11" x14ac:dyDescent="0.2">
      <c r="I1037465" s="3"/>
      <c r="J1037465" s="3"/>
      <c r="K1037465" s="3"/>
    </row>
    <row r="1037466" spans="9:11" x14ac:dyDescent="0.2">
      <c r="I1037466" s="3"/>
      <c r="J1037466" s="3"/>
      <c r="K1037466" s="3"/>
    </row>
    <row r="1037467" spans="9:11" x14ac:dyDescent="0.2">
      <c r="I1037467" s="3"/>
      <c r="J1037467" s="3"/>
      <c r="K1037467" s="3"/>
    </row>
    <row r="1037468" spans="9:11" x14ac:dyDescent="0.2">
      <c r="I1037468" s="3"/>
      <c r="J1037468" s="3"/>
      <c r="K1037468" s="3"/>
    </row>
    <row r="1037469" spans="9:11" x14ac:dyDescent="0.2">
      <c r="I1037469" s="3"/>
      <c r="J1037469" s="3"/>
      <c r="K1037469" s="3"/>
    </row>
    <row r="1037470" spans="9:11" x14ac:dyDescent="0.2">
      <c r="I1037470" s="3"/>
      <c r="J1037470" s="3"/>
      <c r="K1037470" s="3"/>
    </row>
    <row r="1037471" spans="9:11" x14ac:dyDescent="0.2">
      <c r="I1037471" s="3"/>
      <c r="J1037471" s="3"/>
      <c r="K1037471" s="3"/>
    </row>
    <row r="1037472" spans="9:11" x14ac:dyDescent="0.2">
      <c r="I1037472" s="3"/>
      <c r="J1037472" s="3"/>
      <c r="K1037472" s="3"/>
    </row>
    <row r="1037473" spans="9:11" x14ac:dyDescent="0.2">
      <c r="I1037473" s="3"/>
      <c r="J1037473" s="3"/>
      <c r="K1037473" s="3"/>
    </row>
    <row r="1037474" spans="9:11" x14ac:dyDescent="0.2">
      <c r="I1037474" s="3"/>
      <c r="J1037474" s="3"/>
      <c r="K1037474" s="3"/>
    </row>
    <row r="1037475" spans="9:11" x14ac:dyDescent="0.2">
      <c r="I1037475" s="3"/>
      <c r="J1037475" s="3"/>
      <c r="K1037475" s="3"/>
    </row>
    <row r="1037476" spans="9:11" x14ac:dyDescent="0.2">
      <c r="I1037476" s="3"/>
      <c r="J1037476" s="3"/>
      <c r="K1037476" s="3"/>
    </row>
    <row r="1037477" spans="9:11" x14ac:dyDescent="0.2">
      <c r="I1037477" s="3"/>
      <c r="J1037477" s="3"/>
      <c r="K1037477" s="3"/>
    </row>
    <row r="1037478" spans="9:11" x14ac:dyDescent="0.2">
      <c r="I1037478" s="3"/>
      <c r="J1037478" s="3"/>
      <c r="K1037478" s="3"/>
    </row>
    <row r="1037479" spans="9:11" x14ac:dyDescent="0.2">
      <c r="I1037479" s="3"/>
      <c r="J1037479" s="3"/>
      <c r="K1037479" s="3"/>
    </row>
    <row r="1037480" spans="9:11" x14ac:dyDescent="0.2">
      <c r="I1037480" s="3"/>
      <c r="J1037480" s="3"/>
      <c r="K1037480" s="3"/>
    </row>
    <row r="1037481" spans="9:11" x14ac:dyDescent="0.2">
      <c r="I1037481" s="3"/>
      <c r="J1037481" s="3"/>
      <c r="K1037481" s="3"/>
    </row>
    <row r="1037482" spans="9:11" x14ac:dyDescent="0.2">
      <c r="I1037482" s="3"/>
      <c r="J1037482" s="3"/>
      <c r="K1037482" s="3"/>
    </row>
    <row r="1037483" spans="9:11" x14ac:dyDescent="0.2">
      <c r="I1037483" s="3"/>
      <c r="J1037483" s="3"/>
      <c r="K1037483" s="3"/>
    </row>
    <row r="1037484" spans="9:11" x14ac:dyDescent="0.2">
      <c r="I1037484" s="3"/>
      <c r="J1037484" s="3"/>
      <c r="K1037484" s="3"/>
    </row>
    <row r="1037485" spans="9:11" x14ac:dyDescent="0.2">
      <c r="I1037485" s="3"/>
      <c r="J1037485" s="3"/>
      <c r="K1037485" s="3"/>
    </row>
    <row r="1037486" spans="9:11" x14ac:dyDescent="0.2">
      <c r="I1037486" s="3"/>
      <c r="J1037486" s="3"/>
      <c r="K1037486" s="3"/>
    </row>
    <row r="1037487" spans="9:11" x14ac:dyDescent="0.2">
      <c r="I1037487" s="3"/>
      <c r="J1037487" s="3"/>
      <c r="K1037487" s="3"/>
    </row>
    <row r="1037488" spans="9:11" x14ac:dyDescent="0.2">
      <c r="I1037488" s="3"/>
      <c r="J1037488" s="3"/>
      <c r="K1037488" s="3"/>
    </row>
    <row r="1037489" spans="9:11" x14ac:dyDescent="0.2">
      <c r="I1037489" s="3"/>
      <c r="J1037489" s="3"/>
      <c r="K1037489" s="3"/>
    </row>
    <row r="1037490" spans="9:11" x14ac:dyDescent="0.2">
      <c r="I1037490" s="3"/>
      <c r="J1037490" s="3"/>
      <c r="K1037490" s="3"/>
    </row>
    <row r="1037491" spans="9:11" x14ac:dyDescent="0.2">
      <c r="I1037491" s="3"/>
      <c r="J1037491" s="3"/>
      <c r="K1037491" s="3"/>
    </row>
    <row r="1037492" spans="9:11" x14ac:dyDescent="0.2">
      <c r="I1037492" s="3"/>
      <c r="J1037492" s="3"/>
      <c r="K1037492" s="3"/>
    </row>
    <row r="1037493" spans="9:11" x14ac:dyDescent="0.2">
      <c r="I1037493" s="3"/>
      <c r="J1037493" s="3"/>
      <c r="K1037493" s="3"/>
    </row>
    <row r="1037494" spans="9:11" x14ac:dyDescent="0.2">
      <c r="I1037494" s="3"/>
      <c r="J1037494" s="3"/>
      <c r="K1037494" s="3"/>
    </row>
    <row r="1037495" spans="9:11" x14ac:dyDescent="0.2">
      <c r="I1037495" s="3"/>
      <c r="J1037495" s="3"/>
      <c r="K1037495" s="3"/>
    </row>
    <row r="1037496" spans="9:11" x14ac:dyDescent="0.2">
      <c r="I1037496" s="3"/>
      <c r="J1037496" s="3"/>
      <c r="K1037496" s="3"/>
    </row>
    <row r="1037497" spans="9:11" x14ac:dyDescent="0.2">
      <c r="I1037497" s="3"/>
      <c r="J1037497" s="3"/>
      <c r="K1037497" s="3"/>
    </row>
    <row r="1037498" spans="9:11" x14ac:dyDescent="0.2">
      <c r="I1037498" s="3"/>
      <c r="J1037498" s="3"/>
      <c r="K1037498" s="3"/>
    </row>
    <row r="1037499" spans="9:11" x14ac:dyDescent="0.2">
      <c r="I1037499" s="3"/>
      <c r="J1037499" s="3"/>
      <c r="K1037499" s="3"/>
    </row>
    <row r="1037500" spans="9:11" x14ac:dyDescent="0.2">
      <c r="I1037500" s="3"/>
      <c r="J1037500" s="3"/>
      <c r="K1037500" s="3"/>
    </row>
    <row r="1037501" spans="9:11" x14ac:dyDescent="0.2">
      <c r="I1037501" s="3"/>
      <c r="J1037501" s="3"/>
      <c r="K1037501" s="3"/>
    </row>
    <row r="1037502" spans="9:11" x14ac:dyDescent="0.2">
      <c r="I1037502" s="3"/>
      <c r="J1037502" s="3"/>
      <c r="K1037502" s="3"/>
    </row>
    <row r="1037503" spans="9:11" x14ac:dyDescent="0.2">
      <c r="I1037503" s="3"/>
      <c r="J1037503" s="3"/>
      <c r="K1037503" s="3"/>
    </row>
    <row r="1037504" spans="9:11" x14ac:dyDescent="0.2">
      <c r="I1037504" s="3"/>
      <c r="J1037504" s="3"/>
      <c r="K1037504" s="3"/>
    </row>
    <row r="1037505" spans="9:11" x14ac:dyDescent="0.2">
      <c r="I1037505" s="3"/>
      <c r="J1037505" s="3"/>
      <c r="K1037505" s="3"/>
    </row>
    <row r="1037506" spans="9:11" x14ac:dyDescent="0.2">
      <c r="I1037506" s="3"/>
      <c r="J1037506" s="3"/>
      <c r="K1037506" s="3"/>
    </row>
    <row r="1037507" spans="9:11" x14ac:dyDescent="0.2">
      <c r="I1037507" s="3"/>
      <c r="J1037507" s="3"/>
      <c r="K1037507" s="3"/>
    </row>
    <row r="1037508" spans="9:11" x14ac:dyDescent="0.2">
      <c r="I1037508" s="3"/>
      <c r="J1037508" s="3"/>
      <c r="K1037508" s="3"/>
    </row>
    <row r="1037509" spans="9:11" x14ac:dyDescent="0.2">
      <c r="I1037509" s="3"/>
      <c r="J1037509" s="3"/>
      <c r="K1037509" s="3"/>
    </row>
    <row r="1037510" spans="9:11" x14ac:dyDescent="0.2">
      <c r="I1037510" s="3"/>
      <c r="J1037510" s="3"/>
      <c r="K1037510" s="3"/>
    </row>
    <row r="1037511" spans="9:11" x14ac:dyDescent="0.2">
      <c r="I1037511" s="3"/>
      <c r="J1037511" s="3"/>
      <c r="K1037511" s="3"/>
    </row>
    <row r="1037512" spans="9:11" x14ac:dyDescent="0.2">
      <c r="I1037512" s="3"/>
      <c r="J1037512" s="3"/>
      <c r="K1037512" s="3"/>
    </row>
    <row r="1037513" spans="9:11" x14ac:dyDescent="0.2">
      <c r="I1037513" s="3"/>
      <c r="J1037513" s="3"/>
      <c r="K1037513" s="3"/>
    </row>
    <row r="1037514" spans="9:11" x14ac:dyDescent="0.2">
      <c r="I1037514" s="3"/>
      <c r="J1037514" s="3"/>
      <c r="K1037514" s="3"/>
    </row>
    <row r="1037515" spans="9:11" x14ac:dyDescent="0.2">
      <c r="I1037515" s="3"/>
      <c r="J1037515" s="3"/>
      <c r="K1037515" s="3"/>
    </row>
    <row r="1037516" spans="9:11" x14ac:dyDescent="0.2">
      <c r="I1037516" s="3"/>
      <c r="J1037516" s="3"/>
      <c r="K1037516" s="3"/>
    </row>
    <row r="1037517" spans="9:11" x14ac:dyDescent="0.2">
      <c r="I1037517" s="3"/>
      <c r="J1037517" s="3"/>
      <c r="K1037517" s="3"/>
    </row>
    <row r="1037518" spans="9:11" x14ac:dyDescent="0.2">
      <c r="I1037518" s="3"/>
      <c r="J1037518" s="3"/>
      <c r="K1037518" s="3"/>
    </row>
    <row r="1037519" spans="9:11" x14ac:dyDescent="0.2">
      <c r="I1037519" s="3"/>
      <c r="J1037519" s="3"/>
      <c r="K1037519" s="3"/>
    </row>
    <row r="1037520" spans="9:11" x14ac:dyDescent="0.2">
      <c r="I1037520" s="3"/>
      <c r="J1037520" s="3"/>
      <c r="K1037520" s="3"/>
    </row>
    <row r="1037521" spans="9:11" x14ac:dyDescent="0.2">
      <c r="I1037521" s="3"/>
      <c r="J1037521" s="3"/>
      <c r="K1037521" s="3"/>
    </row>
    <row r="1037522" spans="9:11" x14ac:dyDescent="0.2">
      <c r="I1037522" s="3"/>
      <c r="J1037522" s="3"/>
      <c r="K1037522" s="3"/>
    </row>
    <row r="1037523" spans="9:11" x14ac:dyDescent="0.2">
      <c r="I1037523" s="3"/>
      <c r="J1037523" s="3"/>
      <c r="K1037523" s="3"/>
    </row>
    <row r="1037524" spans="9:11" x14ac:dyDescent="0.2">
      <c r="I1037524" s="3"/>
      <c r="J1037524" s="3"/>
      <c r="K1037524" s="3"/>
    </row>
    <row r="1037525" spans="9:11" x14ac:dyDescent="0.2">
      <c r="I1037525" s="3"/>
      <c r="J1037525" s="3"/>
      <c r="K1037525" s="3"/>
    </row>
    <row r="1037526" spans="9:11" x14ac:dyDescent="0.2">
      <c r="I1037526" s="3"/>
      <c r="J1037526" s="3"/>
      <c r="K1037526" s="3"/>
    </row>
    <row r="1037527" spans="9:11" x14ac:dyDescent="0.2">
      <c r="I1037527" s="3"/>
      <c r="J1037527" s="3"/>
      <c r="K1037527" s="3"/>
    </row>
    <row r="1037528" spans="9:11" x14ac:dyDescent="0.2">
      <c r="I1037528" s="3"/>
      <c r="J1037528" s="3"/>
      <c r="K1037528" s="3"/>
    </row>
    <row r="1037529" spans="9:11" x14ac:dyDescent="0.2">
      <c r="I1037529" s="3"/>
      <c r="J1037529" s="3"/>
      <c r="K1037529" s="3"/>
    </row>
    <row r="1037530" spans="9:11" x14ac:dyDescent="0.2">
      <c r="I1037530" s="3"/>
      <c r="J1037530" s="3"/>
      <c r="K1037530" s="3"/>
    </row>
    <row r="1037531" spans="9:11" x14ac:dyDescent="0.2">
      <c r="I1037531" s="3"/>
      <c r="J1037531" s="3"/>
      <c r="K1037531" s="3"/>
    </row>
    <row r="1037532" spans="9:11" x14ac:dyDescent="0.2">
      <c r="I1037532" s="3"/>
      <c r="J1037532" s="3"/>
      <c r="K1037532" s="3"/>
    </row>
    <row r="1037533" spans="9:11" x14ac:dyDescent="0.2">
      <c r="I1037533" s="3"/>
      <c r="J1037533" s="3"/>
      <c r="K1037533" s="3"/>
    </row>
    <row r="1037534" spans="9:11" x14ac:dyDescent="0.2">
      <c r="I1037534" s="3"/>
      <c r="J1037534" s="3"/>
      <c r="K1037534" s="3"/>
    </row>
    <row r="1037535" spans="9:11" x14ac:dyDescent="0.2">
      <c r="I1037535" s="3"/>
      <c r="J1037535" s="3"/>
      <c r="K1037535" s="3"/>
    </row>
    <row r="1037536" spans="9:11" x14ac:dyDescent="0.2">
      <c r="I1037536" s="3"/>
      <c r="J1037536" s="3"/>
      <c r="K1037536" s="3"/>
    </row>
    <row r="1037537" spans="9:11" x14ac:dyDescent="0.2">
      <c r="I1037537" s="3"/>
      <c r="J1037537" s="3"/>
      <c r="K1037537" s="3"/>
    </row>
    <row r="1037538" spans="9:11" x14ac:dyDescent="0.2">
      <c r="I1037538" s="3"/>
      <c r="J1037538" s="3"/>
      <c r="K1037538" s="3"/>
    </row>
    <row r="1037539" spans="9:11" x14ac:dyDescent="0.2">
      <c r="I1037539" s="3"/>
      <c r="J1037539" s="3"/>
      <c r="K1037539" s="3"/>
    </row>
    <row r="1037540" spans="9:11" x14ac:dyDescent="0.2">
      <c r="I1037540" s="3"/>
      <c r="J1037540" s="3"/>
      <c r="K1037540" s="3"/>
    </row>
    <row r="1037541" spans="9:11" x14ac:dyDescent="0.2">
      <c r="I1037541" s="3"/>
      <c r="J1037541" s="3"/>
      <c r="K1037541" s="3"/>
    </row>
    <row r="1037542" spans="9:11" x14ac:dyDescent="0.2">
      <c r="I1037542" s="3"/>
      <c r="J1037542" s="3"/>
      <c r="K1037542" s="3"/>
    </row>
    <row r="1037543" spans="9:11" x14ac:dyDescent="0.2">
      <c r="I1037543" s="3"/>
      <c r="J1037543" s="3"/>
      <c r="K1037543" s="3"/>
    </row>
    <row r="1037544" spans="9:11" x14ac:dyDescent="0.2">
      <c r="I1037544" s="3"/>
      <c r="J1037544" s="3"/>
      <c r="K1037544" s="3"/>
    </row>
    <row r="1037545" spans="9:11" x14ac:dyDescent="0.2">
      <c r="I1037545" s="3"/>
      <c r="J1037545" s="3"/>
      <c r="K1037545" s="3"/>
    </row>
    <row r="1037546" spans="9:11" x14ac:dyDescent="0.2">
      <c r="I1037546" s="3"/>
      <c r="J1037546" s="3"/>
      <c r="K1037546" s="3"/>
    </row>
    <row r="1037547" spans="9:11" x14ac:dyDescent="0.2">
      <c r="I1037547" s="3"/>
      <c r="J1037547" s="3"/>
      <c r="K1037547" s="3"/>
    </row>
    <row r="1037548" spans="9:11" x14ac:dyDescent="0.2">
      <c r="I1037548" s="3"/>
      <c r="J1037548" s="3"/>
      <c r="K1037548" s="3"/>
    </row>
    <row r="1037549" spans="9:11" x14ac:dyDescent="0.2">
      <c r="I1037549" s="3"/>
      <c r="J1037549" s="3"/>
      <c r="K1037549" s="3"/>
    </row>
    <row r="1037550" spans="9:11" x14ac:dyDescent="0.2">
      <c r="I1037550" s="3"/>
      <c r="J1037550" s="3"/>
      <c r="K1037550" s="3"/>
    </row>
    <row r="1037551" spans="9:11" x14ac:dyDescent="0.2">
      <c r="I1037551" s="3"/>
      <c r="J1037551" s="3"/>
      <c r="K1037551" s="3"/>
    </row>
    <row r="1037552" spans="9:11" x14ac:dyDescent="0.2">
      <c r="I1037552" s="3"/>
      <c r="J1037552" s="3"/>
      <c r="K1037552" s="3"/>
    </row>
    <row r="1037553" spans="9:11" x14ac:dyDescent="0.2">
      <c r="I1037553" s="3"/>
      <c r="J1037553" s="3"/>
      <c r="K1037553" s="3"/>
    </row>
    <row r="1037554" spans="9:11" x14ac:dyDescent="0.2">
      <c r="I1037554" s="3"/>
      <c r="J1037554" s="3"/>
      <c r="K1037554" s="3"/>
    </row>
    <row r="1037555" spans="9:11" x14ac:dyDescent="0.2">
      <c r="I1037555" s="3"/>
      <c r="J1037555" s="3"/>
      <c r="K1037555" s="3"/>
    </row>
    <row r="1037556" spans="9:11" x14ac:dyDescent="0.2">
      <c r="I1037556" s="3"/>
      <c r="J1037556" s="3"/>
      <c r="K1037556" s="3"/>
    </row>
    <row r="1037557" spans="9:11" x14ac:dyDescent="0.2">
      <c r="I1037557" s="3"/>
      <c r="J1037557" s="3"/>
      <c r="K1037557" s="3"/>
    </row>
    <row r="1037558" spans="9:11" x14ac:dyDescent="0.2">
      <c r="I1037558" s="3"/>
      <c r="J1037558" s="3"/>
      <c r="K1037558" s="3"/>
    </row>
    <row r="1037559" spans="9:11" x14ac:dyDescent="0.2">
      <c r="I1037559" s="3"/>
      <c r="J1037559" s="3"/>
      <c r="K1037559" s="3"/>
    </row>
    <row r="1037560" spans="9:11" x14ac:dyDescent="0.2">
      <c r="I1037560" s="3"/>
      <c r="J1037560" s="3"/>
      <c r="K1037560" s="3"/>
    </row>
    <row r="1037561" spans="9:11" x14ac:dyDescent="0.2">
      <c r="I1037561" s="3"/>
      <c r="J1037561" s="3"/>
      <c r="K1037561" s="3"/>
    </row>
    <row r="1037562" spans="9:11" x14ac:dyDescent="0.2">
      <c r="I1037562" s="3"/>
      <c r="J1037562" s="3"/>
      <c r="K1037562" s="3"/>
    </row>
    <row r="1037563" spans="9:11" x14ac:dyDescent="0.2">
      <c r="I1037563" s="3"/>
      <c r="J1037563" s="3"/>
      <c r="K1037563" s="3"/>
    </row>
    <row r="1037564" spans="9:11" x14ac:dyDescent="0.2">
      <c r="I1037564" s="3"/>
      <c r="J1037564" s="3"/>
      <c r="K1037564" s="3"/>
    </row>
    <row r="1037565" spans="9:11" x14ac:dyDescent="0.2">
      <c r="I1037565" s="3"/>
      <c r="J1037565" s="3"/>
      <c r="K1037565" s="3"/>
    </row>
    <row r="1037566" spans="9:11" x14ac:dyDescent="0.2">
      <c r="I1037566" s="3"/>
      <c r="J1037566" s="3"/>
      <c r="K1037566" s="3"/>
    </row>
    <row r="1037567" spans="9:11" x14ac:dyDescent="0.2">
      <c r="I1037567" s="3"/>
      <c r="J1037567" s="3"/>
      <c r="K1037567" s="3"/>
    </row>
    <row r="1037568" spans="9:11" x14ac:dyDescent="0.2">
      <c r="I1037568" s="3"/>
      <c r="J1037568" s="3"/>
      <c r="K1037568" s="3"/>
    </row>
    <row r="1037569" spans="9:11" x14ac:dyDescent="0.2">
      <c r="I1037569" s="3"/>
      <c r="J1037569" s="3"/>
      <c r="K1037569" s="3"/>
    </row>
    <row r="1037570" spans="9:11" x14ac:dyDescent="0.2">
      <c r="I1037570" s="3"/>
      <c r="J1037570" s="3"/>
      <c r="K1037570" s="3"/>
    </row>
    <row r="1037571" spans="9:11" x14ac:dyDescent="0.2">
      <c r="I1037571" s="3"/>
      <c r="J1037571" s="3"/>
      <c r="K1037571" s="3"/>
    </row>
    <row r="1037572" spans="9:11" x14ac:dyDescent="0.2">
      <c r="I1037572" s="3"/>
      <c r="J1037572" s="3"/>
      <c r="K1037572" s="3"/>
    </row>
    <row r="1037573" spans="9:11" x14ac:dyDescent="0.2">
      <c r="I1037573" s="3"/>
      <c r="J1037573" s="3"/>
      <c r="K1037573" s="3"/>
    </row>
    <row r="1037574" spans="9:11" x14ac:dyDescent="0.2">
      <c r="I1037574" s="3"/>
      <c r="J1037574" s="3"/>
      <c r="K1037574" s="3"/>
    </row>
    <row r="1037575" spans="9:11" x14ac:dyDescent="0.2">
      <c r="I1037575" s="3"/>
      <c r="J1037575" s="3"/>
      <c r="K1037575" s="3"/>
    </row>
    <row r="1037576" spans="9:11" x14ac:dyDescent="0.2">
      <c r="I1037576" s="3"/>
      <c r="J1037576" s="3"/>
      <c r="K1037576" s="3"/>
    </row>
    <row r="1037577" spans="9:11" x14ac:dyDescent="0.2">
      <c r="I1037577" s="3"/>
      <c r="J1037577" s="3"/>
      <c r="K1037577" s="3"/>
    </row>
    <row r="1037578" spans="9:11" x14ac:dyDescent="0.2">
      <c r="I1037578" s="3"/>
      <c r="J1037578" s="3"/>
      <c r="K1037578" s="3"/>
    </row>
    <row r="1037579" spans="9:11" x14ac:dyDescent="0.2">
      <c r="I1037579" s="3"/>
      <c r="J1037579" s="3"/>
      <c r="K1037579" s="3"/>
    </row>
    <row r="1037580" spans="9:11" x14ac:dyDescent="0.2">
      <c r="I1037580" s="3"/>
      <c r="J1037580" s="3"/>
      <c r="K1037580" s="3"/>
    </row>
    <row r="1037581" spans="9:11" x14ac:dyDescent="0.2">
      <c r="I1037581" s="3"/>
      <c r="J1037581" s="3"/>
      <c r="K1037581" s="3"/>
    </row>
    <row r="1037582" spans="9:11" x14ac:dyDescent="0.2">
      <c r="I1037582" s="3"/>
      <c r="J1037582" s="3"/>
      <c r="K1037582" s="3"/>
    </row>
    <row r="1037583" spans="9:11" x14ac:dyDescent="0.2">
      <c r="I1037583" s="3"/>
      <c r="J1037583" s="3"/>
      <c r="K1037583" s="3"/>
    </row>
    <row r="1037584" spans="9:11" x14ac:dyDescent="0.2">
      <c r="I1037584" s="3"/>
      <c r="J1037584" s="3"/>
      <c r="K1037584" s="3"/>
    </row>
    <row r="1037585" spans="9:11" x14ac:dyDescent="0.2">
      <c r="I1037585" s="3"/>
      <c r="J1037585" s="3"/>
      <c r="K1037585" s="3"/>
    </row>
    <row r="1037586" spans="9:11" x14ac:dyDescent="0.2">
      <c r="I1037586" s="3"/>
      <c r="J1037586" s="3"/>
      <c r="K1037586" s="3"/>
    </row>
    <row r="1037587" spans="9:11" x14ac:dyDescent="0.2">
      <c r="I1037587" s="3"/>
      <c r="J1037587" s="3"/>
      <c r="K1037587" s="3"/>
    </row>
    <row r="1037588" spans="9:11" x14ac:dyDescent="0.2">
      <c r="I1037588" s="3"/>
      <c r="J1037588" s="3"/>
      <c r="K1037588" s="3"/>
    </row>
    <row r="1037589" spans="9:11" x14ac:dyDescent="0.2">
      <c r="I1037589" s="3"/>
      <c r="J1037589" s="3"/>
      <c r="K1037589" s="3"/>
    </row>
    <row r="1037590" spans="9:11" x14ac:dyDescent="0.2">
      <c r="I1037590" s="3"/>
      <c r="J1037590" s="3"/>
      <c r="K1037590" s="3"/>
    </row>
    <row r="1037591" spans="9:11" x14ac:dyDescent="0.2">
      <c r="I1037591" s="3"/>
      <c r="J1037591" s="3"/>
      <c r="K1037591" s="3"/>
    </row>
    <row r="1037592" spans="9:11" x14ac:dyDescent="0.2">
      <c r="I1037592" s="3"/>
      <c r="J1037592" s="3"/>
      <c r="K1037592" s="3"/>
    </row>
    <row r="1037593" spans="9:11" x14ac:dyDescent="0.2">
      <c r="I1037593" s="3"/>
      <c r="J1037593" s="3"/>
      <c r="K1037593" s="3"/>
    </row>
    <row r="1037594" spans="9:11" x14ac:dyDescent="0.2">
      <c r="I1037594" s="3"/>
      <c r="J1037594" s="3"/>
      <c r="K1037594" s="3"/>
    </row>
    <row r="1037595" spans="9:11" x14ac:dyDescent="0.2">
      <c r="I1037595" s="3"/>
      <c r="J1037595" s="3"/>
      <c r="K1037595" s="3"/>
    </row>
    <row r="1037596" spans="9:11" x14ac:dyDescent="0.2">
      <c r="I1037596" s="3"/>
      <c r="J1037596" s="3"/>
      <c r="K1037596" s="3"/>
    </row>
    <row r="1037597" spans="9:11" x14ac:dyDescent="0.2">
      <c r="I1037597" s="3"/>
      <c r="J1037597" s="3"/>
      <c r="K1037597" s="3"/>
    </row>
    <row r="1037598" spans="9:11" x14ac:dyDescent="0.2">
      <c r="I1037598" s="3"/>
      <c r="J1037598" s="3"/>
      <c r="K1037598" s="3"/>
    </row>
    <row r="1037599" spans="9:11" x14ac:dyDescent="0.2">
      <c r="I1037599" s="3"/>
      <c r="J1037599" s="3"/>
      <c r="K1037599" s="3"/>
    </row>
    <row r="1037600" spans="9:11" x14ac:dyDescent="0.2">
      <c r="I1037600" s="3"/>
      <c r="J1037600" s="3"/>
      <c r="K1037600" s="3"/>
    </row>
    <row r="1037601" spans="9:11" x14ac:dyDescent="0.2">
      <c r="I1037601" s="3"/>
      <c r="J1037601" s="3"/>
      <c r="K1037601" s="3"/>
    </row>
    <row r="1037602" spans="9:11" x14ac:dyDescent="0.2">
      <c r="I1037602" s="3"/>
      <c r="J1037602" s="3"/>
      <c r="K1037602" s="3"/>
    </row>
    <row r="1037603" spans="9:11" x14ac:dyDescent="0.2">
      <c r="I1037603" s="3"/>
      <c r="J1037603" s="3"/>
      <c r="K1037603" s="3"/>
    </row>
    <row r="1037604" spans="9:11" x14ac:dyDescent="0.2">
      <c r="I1037604" s="3"/>
      <c r="J1037604" s="3"/>
      <c r="K1037604" s="3"/>
    </row>
    <row r="1037605" spans="9:11" x14ac:dyDescent="0.2">
      <c r="I1037605" s="3"/>
      <c r="J1037605" s="3"/>
      <c r="K1037605" s="3"/>
    </row>
    <row r="1037606" spans="9:11" x14ac:dyDescent="0.2">
      <c r="I1037606" s="3"/>
      <c r="J1037606" s="3"/>
      <c r="K1037606" s="3"/>
    </row>
    <row r="1037607" spans="9:11" x14ac:dyDescent="0.2">
      <c r="I1037607" s="3"/>
      <c r="J1037607" s="3"/>
      <c r="K1037607" s="3"/>
    </row>
    <row r="1037608" spans="9:11" x14ac:dyDescent="0.2">
      <c r="I1037608" s="3"/>
      <c r="J1037608" s="3"/>
      <c r="K1037608" s="3"/>
    </row>
    <row r="1037609" spans="9:11" x14ac:dyDescent="0.2">
      <c r="I1037609" s="3"/>
      <c r="J1037609" s="3"/>
      <c r="K1037609" s="3"/>
    </row>
    <row r="1037610" spans="9:11" x14ac:dyDescent="0.2">
      <c r="I1037610" s="3"/>
      <c r="J1037610" s="3"/>
      <c r="K1037610" s="3"/>
    </row>
    <row r="1037611" spans="9:11" x14ac:dyDescent="0.2">
      <c r="I1037611" s="3"/>
      <c r="J1037611" s="3"/>
      <c r="K1037611" s="3"/>
    </row>
    <row r="1037612" spans="9:11" x14ac:dyDescent="0.2">
      <c r="I1037612" s="3"/>
      <c r="J1037612" s="3"/>
      <c r="K1037612" s="3"/>
    </row>
    <row r="1037613" spans="9:11" x14ac:dyDescent="0.2">
      <c r="I1037613" s="3"/>
      <c r="J1037613" s="3"/>
      <c r="K1037613" s="3"/>
    </row>
    <row r="1037614" spans="9:11" x14ac:dyDescent="0.2">
      <c r="I1037614" s="3"/>
      <c r="J1037614" s="3"/>
      <c r="K1037614" s="3"/>
    </row>
    <row r="1037615" spans="9:11" x14ac:dyDescent="0.2">
      <c r="I1037615" s="3"/>
      <c r="J1037615" s="3"/>
      <c r="K1037615" s="3"/>
    </row>
    <row r="1037616" spans="9:11" x14ac:dyDescent="0.2">
      <c r="I1037616" s="3"/>
      <c r="J1037616" s="3"/>
      <c r="K1037616" s="3"/>
    </row>
    <row r="1037617" spans="9:11" x14ac:dyDescent="0.2">
      <c r="I1037617" s="3"/>
      <c r="J1037617" s="3"/>
      <c r="K1037617" s="3"/>
    </row>
    <row r="1037618" spans="9:11" x14ac:dyDescent="0.2">
      <c r="I1037618" s="3"/>
      <c r="J1037618" s="3"/>
      <c r="K1037618" s="3"/>
    </row>
    <row r="1037619" spans="9:11" x14ac:dyDescent="0.2">
      <c r="I1037619" s="3"/>
      <c r="J1037619" s="3"/>
      <c r="K1037619" s="3"/>
    </row>
    <row r="1037620" spans="9:11" x14ac:dyDescent="0.2">
      <c r="I1037620" s="3"/>
      <c r="J1037620" s="3"/>
      <c r="K1037620" s="3"/>
    </row>
    <row r="1037621" spans="9:11" x14ac:dyDescent="0.2">
      <c r="I1037621" s="3"/>
      <c r="J1037621" s="3"/>
      <c r="K1037621" s="3"/>
    </row>
    <row r="1037622" spans="9:11" x14ac:dyDescent="0.2">
      <c r="I1037622" s="3"/>
      <c r="J1037622" s="3"/>
      <c r="K1037622" s="3"/>
    </row>
    <row r="1037623" spans="9:11" x14ac:dyDescent="0.2">
      <c r="I1037623" s="3"/>
      <c r="J1037623" s="3"/>
      <c r="K1037623" s="3"/>
    </row>
    <row r="1037624" spans="9:11" x14ac:dyDescent="0.2">
      <c r="I1037624" s="3"/>
      <c r="J1037624" s="3"/>
      <c r="K1037624" s="3"/>
    </row>
    <row r="1037625" spans="9:11" x14ac:dyDescent="0.2">
      <c r="I1037625" s="3"/>
      <c r="J1037625" s="3"/>
      <c r="K1037625" s="3"/>
    </row>
    <row r="1037626" spans="9:11" x14ac:dyDescent="0.2">
      <c r="I1037626" s="3"/>
      <c r="J1037626" s="3"/>
      <c r="K1037626" s="3"/>
    </row>
    <row r="1037627" spans="9:11" x14ac:dyDescent="0.2">
      <c r="I1037627" s="3"/>
      <c r="J1037627" s="3"/>
      <c r="K1037627" s="3"/>
    </row>
    <row r="1037628" spans="9:11" x14ac:dyDescent="0.2">
      <c r="I1037628" s="3"/>
      <c r="J1037628" s="3"/>
      <c r="K1037628" s="3"/>
    </row>
    <row r="1037629" spans="9:11" x14ac:dyDescent="0.2">
      <c r="I1037629" s="3"/>
      <c r="J1037629" s="3"/>
      <c r="K1037629" s="3"/>
    </row>
    <row r="1037630" spans="9:11" x14ac:dyDescent="0.2">
      <c r="I1037630" s="3"/>
      <c r="J1037630" s="3"/>
      <c r="K1037630" s="3"/>
    </row>
    <row r="1037631" spans="9:11" x14ac:dyDescent="0.2">
      <c r="I1037631" s="3"/>
      <c r="J1037631" s="3"/>
      <c r="K1037631" s="3"/>
    </row>
    <row r="1037632" spans="9:11" x14ac:dyDescent="0.2">
      <c r="I1037632" s="3"/>
      <c r="J1037632" s="3"/>
      <c r="K1037632" s="3"/>
    </row>
    <row r="1037633" spans="9:11" x14ac:dyDescent="0.2">
      <c r="I1037633" s="3"/>
      <c r="J1037633" s="3"/>
      <c r="K1037633" s="3"/>
    </row>
    <row r="1037634" spans="9:11" x14ac:dyDescent="0.2">
      <c r="I1037634" s="3"/>
      <c r="J1037634" s="3"/>
      <c r="K1037634" s="3"/>
    </row>
    <row r="1037635" spans="9:11" x14ac:dyDescent="0.2">
      <c r="I1037635" s="3"/>
      <c r="J1037635" s="3"/>
      <c r="K1037635" s="3"/>
    </row>
    <row r="1037636" spans="9:11" x14ac:dyDescent="0.2">
      <c r="I1037636" s="3"/>
      <c r="J1037636" s="3"/>
      <c r="K1037636" s="3"/>
    </row>
    <row r="1037637" spans="9:11" x14ac:dyDescent="0.2">
      <c r="I1037637" s="3"/>
      <c r="J1037637" s="3"/>
      <c r="K1037637" s="3"/>
    </row>
    <row r="1037638" spans="9:11" x14ac:dyDescent="0.2">
      <c r="I1037638" s="3"/>
      <c r="J1037638" s="3"/>
      <c r="K1037638" s="3"/>
    </row>
    <row r="1037639" spans="9:11" x14ac:dyDescent="0.2">
      <c r="I1037639" s="3"/>
      <c r="J1037639" s="3"/>
      <c r="K1037639" s="3"/>
    </row>
    <row r="1037640" spans="9:11" x14ac:dyDescent="0.2">
      <c r="I1037640" s="3"/>
      <c r="J1037640" s="3"/>
      <c r="K1037640" s="3"/>
    </row>
    <row r="1037641" spans="9:11" x14ac:dyDescent="0.2">
      <c r="I1037641" s="3"/>
      <c r="J1037641" s="3"/>
      <c r="K1037641" s="3"/>
    </row>
    <row r="1037642" spans="9:11" x14ac:dyDescent="0.2">
      <c r="I1037642" s="3"/>
      <c r="J1037642" s="3"/>
      <c r="K1037642" s="3"/>
    </row>
    <row r="1037643" spans="9:11" x14ac:dyDescent="0.2">
      <c r="I1037643" s="3"/>
      <c r="J1037643" s="3"/>
      <c r="K1037643" s="3"/>
    </row>
    <row r="1037644" spans="9:11" x14ac:dyDescent="0.2">
      <c r="I1037644" s="3"/>
      <c r="J1037644" s="3"/>
      <c r="K1037644" s="3"/>
    </row>
    <row r="1037645" spans="9:11" x14ac:dyDescent="0.2">
      <c r="I1037645" s="3"/>
      <c r="J1037645" s="3"/>
      <c r="K1037645" s="3"/>
    </row>
    <row r="1037646" spans="9:11" x14ac:dyDescent="0.2">
      <c r="I1037646" s="3"/>
      <c r="J1037646" s="3"/>
      <c r="K1037646" s="3"/>
    </row>
    <row r="1037647" spans="9:11" x14ac:dyDescent="0.2">
      <c r="I1037647" s="3"/>
      <c r="J1037647" s="3"/>
      <c r="K1037647" s="3"/>
    </row>
    <row r="1037648" spans="9:11" x14ac:dyDescent="0.2">
      <c r="I1037648" s="3"/>
      <c r="J1037648" s="3"/>
      <c r="K1037648" s="3"/>
    </row>
    <row r="1037649" spans="9:11" x14ac:dyDescent="0.2">
      <c r="I1037649" s="3"/>
      <c r="J1037649" s="3"/>
      <c r="K1037649" s="3"/>
    </row>
    <row r="1037650" spans="9:11" x14ac:dyDescent="0.2">
      <c r="I1037650" s="3"/>
      <c r="J1037650" s="3"/>
      <c r="K1037650" s="3"/>
    </row>
    <row r="1037651" spans="9:11" x14ac:dyDescent="0.2">
      <c r="I1037651" s="3"/>
      <c r="J1037651" s="3"/>
      <c r="K1037651" s="3"/>
    </row>
    <row r="1037652" spans="9:11" x14ac:dyDescent="0.2">
      <c r="I1037652" s="3"/>
      <c r="J1037652" s="3"/>
      <c r="K1037652" s="3"/>
    </row>
    <row r="1037653" spans="9:11" x14ac:dyDescent="0.2">
      <c r="I1037653" s="3"/>
      <c r="J1037653" s="3"/>
      <c r="K1037653" s="3"/>
    </row>
    <row r="1037654" spans="9:11" x14ac:dyDescent="0.2">
      <c r="I1037654" s="3"/>
      <c r="J1037654" s="3"/>
      <c r="K1037654" s="3"/>
    </row>
    <row r="1037655" spans="9:11" x14ac:dyDescent="0.2">
      <c r="I1037655" s="3"/>
      <c r="J1037655" s="3"/>
      <c r="K1037655" s="3"/>
    </row>
    <row r="1037656" spans="9:11" x14ac:dyDescent="0.2">
      <c r="I1037656" s="3"/>
      <c r="J1037656" s="3"/>
      <c r="K1037656" s="3"/>
    </row>
    <row r="1037657" spans="9:11" x14ac:dyDescent="0.2">
      <c r="I1037657" s="3"/>
      <c r="J1037657" s="3"/>
      <c r="K1037657" s="3"/>
    </row>
    <row r="1037658" spans="9:11" x14ac:dyDescent="0.2">
      <c r="I1037658" s="3"/>
      <c r="J1037658" s="3"/>
      <c r="K1037658" s="3"/>
    </row>
    <row r="1037659" spans="9:11" x14ac:dyDescent="0.2">
      <c r="I1037659" s="3"/>
      <c r="J1037659" s="3"/>
      <c r="K1037659" s="3"/>
    </row>
    <row r="1037660" spans="9:11" x14ac:dyDescent="0.2">
      <c r="I1037660" s="3"/>
      <c r="J1037660" s="3"/>
      <c r="K1037660" s="3"/>
    </row>
    <row r="1037661" spans="9:11" x14ac:dyDescent="0.2">
      <c r="I1037661" s="3"/>
      <c r="J1037661" s="3"/>
      <c r="K1037661" s="3"/>
    </row>
    <row r="1037662" spans="9:11" x14ac:dyDescent="0.2">
      <c r="I1037662" s="3"/>
      <c r="J1037662" s="3"/>
      <c r="K1037662" s="3"/>
    </row>
    <row r="1037663" spans="9:11" x14ac:dyDescent="0.2">
      <c r="I1037663" s="3"/>
      <c r="J1037663" s="3"/>
      <c r="K1037663" s="3"/>
    </row>
    <row r="1037664" spans="9:11" x14ac:dyDescent="0.2">
      <c r="I1037664" s="3"/>
      <c r="J1037664" s="3"/>
      <c r="K1037664" s="3"/>
    </row>
    <row r="1037665" spans="9:11" x14ac:dyDescent="0.2">
      <c r="I1037665" s="3"/>
      <c r="J1037665" s="3"/>
      <c r="K1037665" s="3"/>
    </row>
    <row r="1037666" spans="9:11" x14ac:dyDescent="0.2">
      <c r="I1037666" s="3"/>
      <c r="J1037666" s="3"/>
      <c r="K1037666" s="3"/>
    </row>
    <row r="1037667" spans="9:11" x14ac:dyDescent="0.2">
      <c r="I1037667" s="3"/>
      <c r="J1037667" s="3"/>
      <c r="K1037667" s="3"/>
    </row>
    <row r="1037668" spans="9:11" x14ac:dyDescent="0.2">
      <c r="I1037668" s="3"/>
      <c r="J1037668" s="3"/>
      <c r="K1037668" s="3"/>
    </row>
    <row r="1037669" spans="9:11" x14ac:dyDescent="0.2">
      <c r="I1037669" s="3"/>
      <c r="J1037669" s="3"/>
      <c r="K1037669" s="3"/>
    </row>
    <row r="1037670" spans="9:11" x14ac:dyDescent="0.2">
      <c r="I1037670" s="3"/>
      <c r="J1037670" s="3"/>
      <c r="K1037670" s="3"/>
    </row>
    <row r="1037671" spans="9:11" x14ac:dyDescent="0.2">
      <c r="I1037671" s="3"/>
      <c r="J1037671" s="3"/>
      <c r="K1037671" s="3"/>
    </row>
    <row r="1037672" spans="9:11" x14ac:dyDescent="0.2">
      <c r="I1037672" s="3"/>
      <c r="J1037672" s="3"/>
      <c r="K1037672" s="3"/>
    </row>
    <row r="1037673" spans="9:11" x14ac:dyDescent="0.2">
      <c r="I1037673" s="3"/>
      <c r="J1037673" s="3"/>
      <c r="K1037673" s="3"/>
    </row>
    <row r="1037674" spans="9:11" x14ac:dyDescent="0.2">
      <c r="I1037674" s="3"/>
      <c r="J1037674" s="3"/>
      <c r="K1037674" s="3"/>
    </row>
    <row r="1037675" spans="9:11" x14ac:dyDescent="0.2">
      <c r="I1037675" s="3"/>
      <c r="J1037675" s="3"/>
      <c r="K1037675" s="3"/>
    </row>
    <row r="1037676" spans="9:11" x14ac:dyDescent="0.2">
      <c r="I1037676" s="3"/>
      <c r="J1037676" s="3"/>
      <c r="K1037676" s="3"/>
    </row>
    <row r="1037677" spans="9:11" x14ac:dyDescent="0.2">
      <c r="I1037677" s="3"/>
      <c r="J1037677" s="3"/>
      <c r="K1037677" s="3"/>
    </row>
    <row r="1037678" spans="9:11" x14ac:dyDescent="0.2">
      <c r="I1037678" s="3"/>
      <c r="J1037678" s="3"/>
      <c r="K1037678" s="3"/>
    </row>
    <row r="1037679" spans="9:11" x14ac:dyDescent="0.2">
      <c r="I1037679" s="3"/>
      <c r="J1037679" s="3"/>
      <c r="K1037679" s="3"/>
    </row>
    <row r="1037680" spans="9:11" x14ac:dyDescent="0.2">
      <c r="I1037680" s="3"/>
      <c r="J1037680" s="3"/>
      <c r="K1037680" s="3"/>
    </row>
    <row r="1037681" spans="9:11" x14ac:dyDescent="0.2">
      <c r="I1037681" s="3"/>
      <c r="J1037681" s="3"/>
      <c r="K1037681" s="3"/>
    </row>
    <row r="1037682" spans="9:11" x14ac:dyDescent="0.2">
      <c r="I1037682" s="3"/>
      <c r="J1037682" s="3"/>
      <c r="K1037682" s="3"/>
    </row>
    <row r="1037683" spans="9:11" x14ac:dyDescent="0.2">
      <c r="I1037683" s="3"/>
      <c r="J1037683" s="3"/>
      <c r="K1037683" s="3"/>
    </row>
    <row r="1037684" spans="9:11" x14ac:dyDescent="0.2">
      <c r="I1037684" s="3"/>
      <c r="J1037684" s="3"/>
      <c r="K1037684" s="3"/>
    </row>
    <row r="1037685" spans="9:11" x14ac:dyDescent="0.2">
      <c r="I1037685" s="3"/>
      <c r="J1037685" s="3"/>
      <c r="K1037685" s="3"/>
    </row>
    <row r="1037686" spans="9:11" x14ac:dyDescent="0.2">
      <c r="I1037686" s="3"/>
      <c r="J1037686" s="3"/>
      <c r="K1037686" s="3"/>
    </row>
    <row r="1037687" spans="9:11" x14ac:dyDescent="0.2">
      <c r="I1037687" s="3"/>
      <c r="J1037687" s="3"/>
      <c r="K1037687" s="3"/>
    </row>
    <row r="1037688" spans="9:11" x14ac:dyDescent="0.2">
      <c r="I1037688" s="3"/>
      <c r="J1037688" s="3"/>
      <c r="K1037688" s="3"/>
    </row>
    <row r="1037689" spans="9:11" x14ac:dyDescent="0.2">
      <c r="I1037689" s="3"/>
      <c r="J1037689" s="3"/>
      <c r="K1037689" s="3"/>
    </row>
    <row r="1037690" spans="9:11" x14ac:dyDescent="0.2">
      <c r="I1037690" s="3"/>
      <c r="J1037690" s="3"/>
      <c r="K1037690" s="3"/>
    </row>
    <row r="1037691" spans="9:11" x14ac:dyDescent="0.2">
      <c r="I1037691" s="3"/>
      <c r="J1037691" s="3"/>
      <c r="K1037691" s="3"/>
    </row>
    <row r="1037692" spans="9:11" x14ac:dyDescent="0.2">
      <c r="I1037692" s="3"/>
      <c r="J1037692" s="3"/>
      <c r="K1037692" s="3"/>
    </row>
    <row r="1037693" spans="9:11" x14ac:dyDescent="0.2">
      <c r="I1037693" s="3"/>
      <c r="J1037693" s="3"/>
      <c r="K1037693" s="3"/>
    </row>
    <row r="1037694" spans="9:11" x14ac:dyDescent="0.2">
      <c r="I1037694" s="3"/>
      <c r="J1037694" s="3"/>
      <c r="K1037694" s="3"/>
    </row>
    <row r="1037695" spans="9:11" x14ac:dyDescent="0.2">
      <c r="I1037695" s="3"/>
      <c r="J1037695" s="3"/>
      <c r="K1037695" s="3"/>
    </row>
    <row r="1037696" spans="9:11" x14ac:dyDescent="0.2">
      <c r="I1037696" s="3"/>
      <c r="J1037696" s="3"/>
      <c r="K1037696" s="3"/>
    </row>
    <row r="1037697" spans="9:11" x14ac:dyDescent="0.2">
      <c r="I1037697" s="3"/>
      <c r="J1037697" s="3"/>
      <c r="K1037697" s="3"/>
    </row>
    <row r="1037698" spans="9:11" x14ac:dyDescent="0.2">
      <c r="I1037698" s="3"/>
      <c r="J1037698" s="3"/>
      <c r="K1037698" s="3"/>
    </row>
    <row r="1037699" spans="9:11" x14ac:dyDescent="0.2">
      <c r="I1037699" s="3"/>
      <c r="J1037699" s="3"/>
      <c r="K1037699" s="3"/>
    </row>
    <row r="1037700" spans="9:11" x14ac:dyDescent="0.2">
      <c r="I1037700" s="3"/>
      <c r="J1037700" s="3"/>
      <c r="K1037700" s="3"/>
    </row>
    <row r="1037701" spans="9:11" x14ac:dyDescent="0.2">
      <c r="I1037701" s="3"/>
      <c r="J1037701" s="3"/>
      <c r="K1037701" s="3"/>
    </row>
    <row r="1037702" spans="9:11" x14ac:dyDescent="0.2">
      <c r="I1037702" s="3"/>
      <c r="J1037702" s="3"/>
      <c r="K1037702" s="3"/>
    </row>
    <row r="1037703" spans="9:11" x14ac:dyDescent="0.2">
      <c r="I1037703" s="3"/>
      <c r="J1037703" s="3"/>
      <c r="K1037703" s="3"/>
    </row>
    <row r="1037704" spans="9:11" x14ac:dyDescent="0.2">
      <c r="I1037704" s="3"/>
      <c r="J1037704" s="3"/>
      <c r="K1037704" s="3"/>
    </row>
    <row r="1037705" spans="9:11" x14ac:dyDescent="0.2">
      <c r="I1037705" s="3"/>
      <c r="J1037705" s="3"/>
      <c r="K1037705" s="3"/>
    </row>
    <row r="1037706" spans="9:11" x14ac:dyDescent="0.2">
      <c r="I1037706" s="3"/>
      <c r="J1037706" s="3"/>
      <c r="K1037706" s="3"/>
    </row>
    <row r="1037707" spans="9:11" x14ac:dyDescent="0.2">
      <c r="I1037707" s="3"/>
      <c r="J1037707" s="3"/>
      <c r="K1037707" s="3"/>
    </row>
    <row r="1037708" spans="9:11" x14ac:dyDescent="0.2">
      <c r="I1037708" s="3"/>
      <c r="J1037708" s="3"/>
      <c r="K1037708" s="3"/>
    </row>
    <row r="1037709" spans="9:11" x14ac:dyDescent="0.2">
      <c r="I1037709" s="3"/>
      <c r="J1037709" s="3"/>
      <c r="K1037709" s="3"/>
    </row>
    <row r="1037710" spans="9:11" x14ac:dyDescent="0.2">
      <c r="I1037710" s="3"/>
      <c r="J1037710" s="3"/>
      <c r="K1037710" s="3"/>
    </row>
    <row r="1037711" spans="9:11" x14ac:dyDescent="0.2">
      <c r="I1037711" s="3"/>
      <c r="J1037711" s="3"/>
      <c r="K1037711" s="3"/>
    </row>
    <row r="1037712" spans="9:11" x14ac:dyDescent="0.2">
      <c r="I1037712" s="3"/>
      <c r="J1037712" s="3"/>
      <c r="K1037712" s="3"/>
    </row>
    <row r="1037713" spans="9:11" x14ac:dyDescent="0.2">
      <c r="I1037713" s="3"/>
      <c r="J1037713" s="3"/>
      <c r="K1037713" s="3"/>
    </row>
    <row r="1037714" spans="9:11" x14ac:dyDescent="0.2">
      <c r="I1037714" s="3"/>
      <c r="J1037714" s="3"/>
      <c r="K1037714" s="3"/>
    </row>
    <row r="1037715" spans="9:11" x14ac:dyDescent="0.2">
      <c r="I1037715" s="3"/>
      <c r="J1037715" s="3"/>
      <c r="K1037715" s="3"/>
    </row>
    <row r="1037716" spans="9:11" x14ac:dyDescent="0.2">
      <c r="I1037716" s="3"/>
      <c r="J1037716" s="3"/>
      <c r="K1037716" s="3"/>
    </row>
    <row r="1037717" spans="9:11" x14ac:dyDescent="0.2">
      <c r="I1037717" s="3"/>
      <c r="J1037717" s="3"/>
      <c r="K1037717" s="3"/>
    </row>
    <row r="1037718" spans="9:11" x14ac:dyDescent="0.2">
      <c r="I1037718" s="3"/>
      <c r="J1037718" s="3"/>
      <c r="K1037718" s="3"/>
    </row>
    <row r="1037719" spans="9:11" x14ac:dyDescent="0.2">
      <c r="I1037719" s="3"/>
      <c r="J1037719" s="3"/>
      <c r="K1037719" s="3"/>
    </row>
    <row r="1037720" spans="9:11" x14ac:dyDescent="0.2">
      <c r="I1037720" s="3"/>
      <c r="J1037720" s="3"/>
      <c r="K1037720" s="3"/>
    </row>
    <row r="1037721" spans="9:11" x14ac:dyDescent="0.2">
      <c r="I1037721" s="3"/>
      <c r="J1037721" s="3"/>
      <c r="K1037721" s="3"/>
    </row>
    <row r="1037722" spans="9:11" x14ac:dyDescent="0.2">
      <c r="I1037722" s="3"/>
      <c r="J1037722" s="3"/>
      <c r="K1037722" s="3"/>
    </row>
    <row r="1037723" spans="9:11" x14ac:dyDescent="0.2">
      <c r="I1037723" s="3"/>
      <c r="J1037723" s="3"/>
      <c r="K1037723" s="3"/>
    </row>
    <row r="1037724" spans="9:11" x14ac:dyDescent="0.2">
      <c r="I1037724" s="3"/>
      <c r="J1037724" s="3"/>
      <c r="K1037724" s="3"/>
    </row>
    <row r="1037725" spans="9:11" x14ac:dyDescent="0.2">
      <c r="I1037725" s="3"/>
      <c r="J1037725" s="3"/>
      <c r="K1037725" s="3"/>
    </row>
    <row r="1037726" spans="9:11" x14ac:dyDescent="0.2">
      <c r="I1037726" s="3"/>
      <c r="J1037726" s="3"/>
      <c r="K1037726" s="3"/>
    </row>
    <row r="1037727" spans="9:11" x14ac:dyDescent="0.2">
      <c r="I1037727" s="3"/>
      <c r="J1037727" s="3"/>
      <c r="K1037727" s="3"/>
    </row>
    <row r="1037728" spans="9:11" x14ac:dyDescent="0.2">
      <c r="I1037728" s="3"/>
      <c r="J1037728" s="3"/>
      <c r="K1037728" s="3"/>
    </row>
    <row r="1037729" spans="9:11" x14ac:dyDescent="0.2">
      <c r="I1037729" s="3"/>
      <c r="J1037729" s="3"/>
      <c r="K1037729" s="3"/>
    </row>
    <row r="1037730" spans="9:11" x14ac:dyDescent="0.2">
      <c r="I1037730" s="3"/>
      <c r="J1037730" s="3"/>
      <c r="K1037730" s="3"/>
    </row>
    <row r="1037731" spans="9:11" x14ac:dyDescent="0.2">
      <c r="I1037731" s="3"/>
      <c r="J1037731" s="3"/>
      <c r="K1037731" s="3"/>
    </row>
    <row r="1037732" spans="9:11" x14ac:dyDescent="0.2">
      <c r="I1037732" s="3"/>
      <c r="J1037732" s="3"/>
      <c r="K1037732" s="3"/>
    </row>
    <row r="1037733" spans="9:11" x14ac:dyDescent="0.2">
      <c r="I1037733" s="3"/>
      <c r="J1037733" s="3"/>
      <c r="K1037733" s="3"/>
    </row>
    <row r="1037734" spans="9:11" x14ac:dyDescent="0.2">
      <c r="I1037734" s="3"/>
      <c r="J1037734" s="3"/>
      <c r="K1037734" s="3"/>
    </row>
    <row r="1037735" spans="9:11" x14ac:dyDescent="0.2">
      <c r="I1037735" s="3"/>
      <c r="J1037735" s="3"/>
      <c r="K1037735" s="3"/>
    </row>
    <row r="1037736" spans="9:11" x14ac:dyDescent="0.2">
      <c r="I1037736" s="3"/>
      <c r="J1037736" s="3"/>
      <c r="K1037736" s="3"/>
    </row>
    <row r="1037737" spans="9:11" x14ac:dyDescent="0.2">
      <c r="I1037737" s="3"/>
      <c r="J1037737" s="3"/>
      <c r="K1037737" s="3"/>
    </row>
    <row r="1037738" spans="9:11" x14ac:dyDescent="0.2">
      <c r="I1037738" s="3"/>
      <c r="J1037738" s="3"/>
      <c r="K1037738" s="3"/>
    </row>
    <row r="1037739" spans="9:11" x14ac:dyDescent="0.2">
      <c r="I1037739" s="3"/>
      <c r="J1037739" s="3"/>
      <c r="K1037739" s="3"/>
    </row>
    <row r="1037740" spans="9:11" x14ac:dyDescent="0.2">
      <c r="I1037740" s="3"/>
      <c r="J1037740" s="3"/>
      <c r="K1037740" s="3"/>
    </row>
    <row r="1037741" spans="9:11" x14ac:dyDescent="0.2">
      <c r="I1037741" s="3"/>
      <c r="J1037741" s="3"/>
      <c r="K1037741" s="3"/>
    </row>
    <row r="1037742" spans="9:11" x14ac:dyDescent="0.2">
      <c r="I1037742" s="3"/>
      <c r="J1037742" s="3"/>
      <c r="K1037742" s="3"/>
    </row>
    <row r="1037743" spans="9:11" x14ac:dyDescent="0.2">
      <c r="I1037743" s="3"/>
      <c r="J1037743" s="3"/>
      <c r="K1037743" s="3"/>
    </row>
    <row r="1037744" spans="9:11" x14ac:dyDescent="0.2">
      <c r="I1037744" s="3"/>
      <c r="J1037744" s="3"/>
      <c r="K1037744" s="3"/>
    </row>
    <row r="1037745" spans="9:11" x14ac:dyDescent="0.2">
      <c r="I1037745" s="3"/>
      <c r="J1037745" s="3"/>
      <c r="K1037745" s="3"/>
    </row>
    <row r="1037746" spans="9:11" x14ac:dyDescent="0.2">
      <c r="I1037746" s="3"/>
      <c r="J1037746" s="3"/>
      <c r="K1037746" s="3"/>
    </row>
    <row r="1037747" spans="9:11" x14ac:dyDescent="0.2">
      <c r="I1037747" s="3"/>
      <c r="J1037747" s="3"/>
      <c r="K1037747" s="3"/>
    </row>
    <row r="1037748" spans="9:11" x14ac:dyDescent="0.2">
      <c r="I1037748" s="3"/>
      <c r="J1037748" s="3"/>
      <c r="K1037748" s="3"/>
    </row>
    <row r="1037749" spans="9:11" x14ac:dyDescent="0.2">
      <c r="I1037749" s="3"/>
      <c r="J1037749" s="3"/>
      <c r="K1037749" s="3"/>
    </row>
    <row r="1037750" spans="9:11" x14ac:dyDescent="0.2">
      <c r="I1037750" s="3"/>
      <c r="J1037750" s="3"/>
      <c r="K1037750" s="3"/>
    </row>
    <row r="1037751" spans="9:11" x14ac:dyDescent="0.2">
      <c r="I1037751" s="3"/>
      <c r="J1037751" s="3"/>
      <c r="K1037751" s="3"/>
    </row>
    <row r="1037752" spans="9:11" x14ac:dyDescent="0.2">
      <c r="I1037752" s="3"/>
      <c r="J1037752" s="3"/>
      <c r="K1037752" s="3"/>
    </row>
    <row r="1037753" spans="9:11" x14ac:dyDescent="0.2">
      <c r="I1037753" s="3"/>
      <c r="J1037753" s="3"/>
      <c r="K1037753" s="3"/>
    </row>
    <row r="1037754" spans="9:11" x14ac:dyDescent="0.2">
      <c r="I1037754" s="3"/>
      <c r="J1037754" s="3"/>
      <c r="K1037754" s="3"/>
    </row>
    <row r="1037755" spans="9:11" x14ac:dyDescent="0.2">
      <c r="I1037755" s="3"/>
      <c r="J1037755" s="3"/>
      <c r="K1037755" s="3"/>
    </row>
    <row r="1037756" spans="9:11" x14ac:dyDescent="0.2">
      <c r="I1037756" s="3"/>
      <c r="J1037756" s="3"/>
      <c r="K1037756" s="3"/>
    </row>
    <row r="1037757" spans="9:11" x14ac:dyDescent="0.2">
      <c r="I1037757" s="3"/>
      <c r="J1037757" s="3"/>
      <c r="K1037757" s="3"/>
    </row>
    <row r="1037758" spans="9:11" x14ac:dyDescent="0.2">
      <c r="I1037758" s="3"/>
      <c r="J1037758" s="3"/>
      <c r="K1037758" s="3"/>
    </row>
    <row r="1037759" spans="9:11" x14ac:dyDescent="0.2">
      <c r="I1037759" s="3"/>
      <c r="J1037759" s="3"/>
      <c r="K1037759" s="3"/>
    </row>
    <row r="1037760" spans="9:11" x14ac:dyDescent="0.2">
      <c r="I1037760" s="3"/>
      <c r="J1037760" s="3"/>
      <c r="K1037760" s="3"/>
    </row>
    <row r="1037761" spans="9:11" x14ac:dyDescent="0.2">
      <c r="I1037761" s="3"/>
      <c r="J1037761" s="3"/>
      <c r="K1037761" s="3"/>
    </row>
    <row r="1037762" spans="9:11" x14ac:dyDescent="0.2">
      <c r="I1037762" s="3"/>
      <c r="J1037762" s="3"/>
      <c r="K1037762" s="3"/>
    </row>
    <row r="1037763" spans="9:11" x14ac:dyDescent="0.2">
      <c r="I1037763" s="3"/>
      <c r="J1037763" s="3"/>
      <c r="K1037763" s="3"/>
    </row>
    <row r="1037764" spans="9:11" x14ac:dyDescent="0.2">
      <c r="I1037764" s="3"/>
      <c r="J1037764" s="3"/>
      <c r="K1037764" s="3"/>
    </row>
    <row r="1037765" spans="9:11" x14ac:dyDescent="0.2">
      <c r="I1037765" s="3"/>
      <c r="J1037765" s="3"/>
      <c r="K1037765" s="3"/>
    </row>
    <row r="1037766" spans="9:11" x14ac:dyDescent="0.2">
      <c r="I1037766" s="3"/>
      <c r="J1037766" s="3"/>
      <c r="K1037766" s="3"/>
    </row>
    <row r="1037767" spans="9:11" x14ac:dyDescent="0.2">
      <c r="I1037767" s="3"/>
      <c r="J1037767" s="3"/>
      <c r="K1037767" s="3"/>
    </row>
    <row r="1037768" spans="9:11" x14ac:dyDescent="0.2">
      <c r="I1037768" s="3"/>
      <c r="J1037768" s="3"/>
      <c r="K1037768" s="3"/>
    </row>
    <row r="1037769" spans="9:11" x14ac:dyDescent="0.2">
      <c r="I1037769" s="3"/>
      <c r="J1037769" s="3"/>
      <c r="K1037769" s="3"/>
    </row>
    <row r="1037770" spans="9:11" x14ac:dyDescent="0.2">
      <c r="I1037770" s="3"/>
      <c r="J1037770" s="3"/>
      <c r="K1037770" s="3"/>
    </row>
    <row r="1037771" spans="9:11" x14ac:dyDescent="0.2">
      <c r="I1037771" s="3"/>
      <c r="J1037771" s="3"/>
      <c r="K1037771" s="3"/>
    </row>
    <row r="1037772" spans="9:11" x14ac:dyDescent="0.2">
      <c r="I1037772" s="3"/>
      <c r="J1037772" s="3"/>
      <c r="K1037772" s="3"/>
    </row>
    <row r="1037773" spans="9:11" x14ac:dyDescent="0.2">
      <c r="I1037773" s="3"/>
      <c r="J1037773" s="3"/>
      <c r="K1037773" s="3"/>
    </row>
    <row r="1037774" spans="9:11" x14ac:dyDescent="0.2">
      <c r="I1037774" s="3"/>
      <c r="J1037774" s="3"/>
      <c r="K1037774" s="3"/>
    </row>
    <row r="1037775" spans="9:11" x14ac:dyDescent="0.2">
      <c r="I1037775" s="3"/>
      <c r="J1037775" s="3"/>
      <c r="K1037775" s="3"/>
    </row>
    <row r="1037776" spans="9:11" x14ac:dyDescent="0.2">
      <c r="I1037776" s="3"/>
      <c r="J1037776" s="3"/>
      <c r="K1037776" s="3"/>
    </row>
    <row r="1037777" spans="9:11" x14ac:dyDescent="0.2">
      <c r="I1037777" s="3"/>
      <c r="J1037777" s="3"/>
      <c r="K1037777" s="3"/>
    </row>
    <row r="1037778" spans="9:11" x14ac:dyDescent="0.2">
      <c r="I1037778" s="3"/>
      <c r="J1037778" s="3"/>
      <c r="K1037778" s="3"/>
    </row>
    <row r="1037779" spans="9:11" x14ac:dyDescent="0.2">
      <c r="I1037779" s="3"/>
      <c r="J1037779" s="3"/>
      <c r="K1037779" s="3"/>
    </row>
    <row r="1037780" spans="9:11" x14ac:dyDescent="0.2">
      <c r="I1037780" s="3"/>
      <c r="J1037780" s="3"/>
      <c r="K1037780" s="3"/>
    </row>
    <row r="1037781" spans="9:11" x14ac:dyDescent="0.2">
      <c r="I1037781" s="3"/>
      <c r="J1037781" s="3"/>
      <c r="K1037781" s="3"/>
    </row>
    <row r="1037782" spans="9:11" x14ac:dyDescent="0.2">
      <c r="I1037782" s="3"/>
      <c r="J1037782" s="3"/>
      <c r="K1037782" s="3"/>
    </row>
    <row r="1037783" spans="9:11" x14ac:dyDescent="0.2">
      <c r="I1037783" s="3"/>
      <c r="J1037783" s="3"/>
      <c r="K1037783" s="3"/>
    </row>
    <row r="1037784" spans="9:11" x14ac:dyDescent="0.2">
      <c r="I1037784" s="3"/>
      <c r="J1037784" s="3"/>
      <c r="K1037784" s="3"/>
    </row>
    <row r="1037785" spans="9:11" x14ac:dyDescent="0.2">
      <c r="I1037785" s="3"/>
      <c r="J1037785" s="3"/>
      <c r="K1037785" s="3"/>
    </row>
    <row r="1037786" spans="9:11" x14ac:dyDescent="0.2">
      <c r="I1037786" s="3"/>
      <c r="J1037786" s="3"/>
      <c r="K1037786" s="3"/>
    </row>
    <row r="1037787" spans="9:11" x14ac:dyDescent="0.2">
      <c r="I1037787" s="3"/>
      <c r="J1037787" s="3"/>
      <c r="K1037787" s="3"/>
    </row>
    <row r="1037788" spans="9:11" x14ac:dyDescent="0.2">
      <c r="I1037788" s="3"/>
      <c r="J1037788" s="3"/>
      <c r="K1037788" s="3"/>
    </row>
    <row r="1037789" spans="9:11" x14ac:dyDescent="0.2">
      <c r="I1037789" s="3"/>
      <c r="J1037789" s="3"/>
      <c r="K1037789" s="3"/>
    </row>
    <row r="1037790" spans="9:11" x14ac:dyDescent="0.2">
      <c r="I1037790" s="3"/>
      <c r="J1037790" s="3"/>
      <c r="K1037790" s="3"/>
    </row>
    <row r="1037791" spans="9:11" x14ac:dyDescent="0.2">
      <c r="I1037791" s="3"/>
      <c r="J1037791" s="3"/>
      <c r="K1037791" s="3"/>
    </row>
    <row r="1037792" spans="9:11" x14ac:dyDescent="0.2">
      <c r="I1037792" s="3"/>
      <c r="J1037792" s="3"/>
      <c r="K1037792" s="3"/>
    </row>
    <row r="1037793" spans="9:11" x14ac:dyDescent="0.2">
      <c r="I1037793" s="3"/>
      <c r="J1037793" s="3"/>
      <c r="K1037793" s="3"/>
    </row>
    <row r="1037794" spans="9:11" x14ac:dyDescent="0.2">
      <c r="I1037794" s="3"/>
      <c r="J1037794" s="3"/>
      <c r="K1037794" s="3"/>
    </row>
    <row r="1037795" spans="9:11" x14ac:dyDescent="0.2">
      <c r="I1037795" s="3"/>
      <c r="J1037795" s="3"/>
      <c r="K1037795" s="3"/>
    </row>
    <row r="1037796" spans="9:11" x14ac:dyDescent="0.2">
      <c r="I1037796" s="3"/>
      <c r="J1037796" s="3"/>
      <c r="K1037796" s="3"/>
    </row>
    <row r="1037797" spans="9:11" x14ac:dyDescent="0.2">
      <c r="I1037797" s="3"/>
      <c r="J1037797" s="3"/>
      <c r="K1037797" s="3"/>
    </row>
    <row r="1037798" spans="9:11" x14ac:dyDescent="0.2">
      <c r="I1037798" s="3"/>
      <c r="J1037798" s="3"/>
      <c r="K1037798" s="3"/>
    </row>
    <row r="1037799" spans="9:11" x14ac:dyDescent="0.2">
      <c r="I1037799" s="3"/>
      <c r="J1037799" s="3"/>
      <c r="K1037799" s="3"/>
    </row>
    <row r="1037800" spans="9:11" x14ac:dyDescent="0.2">
      <c r="I1037800" s="3"/>
      <c r="J1037800" s="3"/>
      <c r="K1037800" s="3"/>
    </row>
    <row r="1037801" spans="9:11" x14ac:dyDescent="0.2">
      <c r="I1037801" s="3"/>
      <c r="J1037801" s="3"/>
      <c r="K1037801" s="3"/>
    </row>
    <row r="1037802" spans="9:11" x14ac:dyDescent="0.2">
      <c r="I1037802" s="3"/>
      <c r="J1037802" s="3"/>
      <c r="K1037802" s="3"/>
    </row>
    <row r="1037803" spans="9:11" x14ac:dyDescent="0.2">
      <c r="I1037803" s="3"/>
      <c r="J1037803" s="3"/>
      <c r="K1037803" s="3"/>
    </row>
    <row r="1037804" spans="9:11" x14ac:dyDescent="0.2">
      <c r="I1037804" s="3"/>
      <c r="J1037804" s="3"/>
      <c r="K1037804" s="3"/>
    </row>
    <row r="1037805" spans="9:11" x14ac:dyDescent="0.2">
      <c r="I1037805" s="3"/>
      <c r="J1037805" s="3"/>
      <c r="K1037805" s="3"/>
    </row>
    <row r="1037806" spans="9:11" x14ac:dyDescent="0.2">
      <c r="I1037806" s="3"/>
      <c r="J1037806" s="3"/>
      <c r="K1037806" s="3"/>
    </row>
    <row r="1037807" spans="9:11" x14ac:dyDescent="0.2">
      <c r="I1037807" s="3"/>
      <c r="J1037807" s="3"/>
      <c r="K1037807" s="3"/>
    </row>
    <row r="1037808" spans="9:11" x14ac:dyDescent="0.2">
      <c r="I1037808" s="3"/>
      <c r="J1037808" s="3"/>
      <c r="K1037808" s="3"/>
    </row>
    <row r="1037809" spans="9:11" x14ac:dyDescent="0.2">
      <c r="I1037809" s="3"/>
      <c r="J1037809" s="3"/>
      <c r="K1037809" s="3"/>
    </row>
    <row r="1037810" spans="9:11" x14ac:dyDescent="0.2">
      <c r="I1037810" s="3"/>
      <c r="J1037810" s="3"/>
      <c r="K1037810" s="3"/>
    </row>
    <row r="1037811" spans="9:11" x14ac:dyDescent="0.2">
      <c r="I1037811" s="3"/>
      <c r="J1037811" s="3"/>
      <c r="K1037811" s="3"/>
    </row>
    <row r="1037812" spans="9:11" x14ac:dyDescent="0.2">
      <c r="I1037812" s="3"/>
      <c r="J1037812" s="3"/>
      <c r="K1037812" s="3"/>
    </row>
    <row r="1037813" spans="9:11" x14ac:dyDescent="0.2">
      <c r="I1037813" s="3"/>
      <c r="J1037813" s="3"/>
      <c r="K1037813" s="3"/>
    </row>
    <row r="1037814" spans="9:11" x14ac:dyDescent="0.2">
      <c r="I1037814" s="3"/>
      <c r="J1037814" s="3"/>
      <c r="K1037814" s="3"/>
    </row>
    <row r="1037815" spans="9:11" x14ac:dyDescent="0.2">
      <c r="I1037815" s="3"/>
      <c r="J1037815" s="3"/>
      <c r="K1037815" s="3"/>
    </row>
    <row r="1037816" spans="9:11" x14ac:dyDescent="0.2">
      <c r="I1037816" s="3"/>
      <c r="J1037816" s="3"/>
      <c r="K1037816" s="3"/>
    </row>
    <row r="1037817" spans="9:11" x14ac:dyDescent="0.2">
      <c r="I1037817" s="3"/>
      <c r="J1037817" s="3"/>
      <c r="K1037817" s="3"/>
    </row>
    <row r="1037818" spans="9:11" x14ac:dyDescent="0.2">
      <c r="I1037818" s="3"/>
      <c r="J1037818" s="3"/>
      <c r="K1037818" s="3"/>
    </row>
    <row r="1037819" spans="9:11" x14ac:dyDescent="0.2">
      <c r="I1037819" s="3"/>
      <c r="J1037819" s="3"/>
      <c r="K1037819" s="3"/>
    </row>
    <row r="1037820" spans="9:11" x14ac:dyDescent="0.2">
      <c r="I1037820" s="3"/>
      <c r="J1037820" s="3"/>
      <c r="K1037820" s="3"/>
    </row>
    <row r="1037821" spans="9:11" x14ac:dyDescent="0.2">
      <c r="I1037821" s="3"/>
      <c r="J1037821" s="3"/>
      <c r="K1037821" s="3"/>
    </row>
    <row r="1037822" spans="9:11" x14ac:dyDescent="0.2">
      <c r="I1037822" s="3"/>
      <c r="J1037822" s="3"/>
      <c r="K1037822" s="3"/>
    </row>
    <row r="1037823" spans="9:11" x14ac:dyDescent="0.2">
      <c r="I1037823" s="3"/>
      <c r="J1037823" s="3"/>
      <c r="K1037823" s="3"/>
    </row>
    <row r="1037824" spans="9:11" x14ac:dyDescent="0.2">
      <c r="I1037824" s="3"/>
      <c r="J1037824" s="3"/>
      <c r="K1037824" s="3"/>
    </row>
    <row r="1037825" spans="9:11" x14ac:dyDescent="0.2">
      <c r="I1037825" s="3"/>
      <c r="J1037825" s="3"/>
      <c r="K1037825" s="3"/>
    </row>
    <row r="1037826" spans="9:11" x14ac:dyDescent="0.2">
      <c r="I1037826" s="3"/>
      <c r="J1037826" s="3"/>
      <c r="K1037826" s="3"/>
    </row>
    <row r="1037827" spans="9:11" x14ac:dyDescent="0.2">
      <c r="I1037827" s="3"/>
      <c r="J1037827" s="3"/>
      <c r="K1037827" s="3"/>
    </row>
    <row r="1037828" spans="9:11" x14ac:dyDescent="0.2">
      <c r="I1037828" s="3"/>
      <c r="J1037828" s="3"/>
      <c r="K1037828" s="3"/>
    </row>
    <row r="1037829" spans="9:11" x14ac:dyDescent="0.2">
      <c r="I1037829" s="3"/>
      <c r="J1037829" s="3"/>
      <c r="K1037829" s="3"/>
    </row>
    <row r="1037830" spans="9:11" x14ac:dyDescent="0.2">
      <c r="I1037830" s="3"/>
      <c r="J1037830" s="3"/>
      <c r="K1037830" s="3"/>
    </row>
    <row r="1037831" spans="9:11" x14ac:dyDescent="0.2">
      <c r="I1037831" s="3"/>
      <c r="J1037831" s="3"/>
      <c r="K1037831" s="3"/>
    </row>
    <row r="1037832" spans="9:11" x14ac:dyDescent="0.2">
      <c r="I1037832" s="3"/>
      <c r="J1037832" s="3"/>
      <c r="K1037832" s="3"/>
    </row>
    <row r="1037833" spans="9:11" x14ac:dyDescent="0.2">
      <c r="I1037833" s="3"/>
      <c r="J1037833" s="3"/>
      <c r="K1037833" s="3"/>
    </row>
    <row r="1037834" spans="9:11" x14ac:dyDescent="0.2">
      <c r="I1037834" s="3"/>
      <c r="J1037834" s="3"/>
      <c r="K1037834" s="3"/>
    </row>
    <row r="1037835" spans="9:11" x14ac:dyDescent="0.2">
      <c r="I1037835" s="3"/>
      <c r="J1037835" s="3"/>
      <c r="K1037835" s="3"/>
    </row>
    <row r="1037836" spans="9:11" x14ac:dyDescent="0.2">
      <c r="I1037836" s="3"/>
      <c r="J1037836" s="3"/>
      <c r="K1037836" s="3"/>
    </row>
    <row r="1037837" spans="9:11" x14ac:dyDescent="0.2">
      <c r="I1037837" s="3"/>
      <c r="J1037837" s="3"/>
      <c r="K1037837" s="3"/>
    </row>
    <row r="1037838" spans="9:11" x14ac:dyDescent="0.2">
      <c r="I1037838" s="3"/>
      <c r="J1037838" s="3"/>
      <c r="K1037838" s="3"/>
    </row>
    <row r="1037839" spans="9:11" x14ac:dyDescent="0.2">
      <c r="I1037839" s="3"/>
      <c r="J1037839" s="3"/>
      <c r="K1037839" s="3"/>
    </row>
    <row r="1037840" spans="9:11" x14ac:dyDescent="0.2">
      <c r="I1037840" s="3"/>
      <c r="J1037840" s="3"/>
      <c r="K1037840" s="3"/>
    </row>
    <row r="1037841" spans="9:11" x14ac:dyDescent="0.2">
      <c r="I1037841" s="3"/>
      <c r="J1037841" s="3"/>
      <c r="K1037841" s="3"/>
    </row>
    <row r="1037842" spans="9:11" x14ac:dyDescent="0.2">
      <c r="I1037842" s="3"/>
      <c r="J1037842" s="3"/>
      <c r="K1037842" s="3"/>
    </row>
    <row r="1037843" spans="9:11" x14ac:dyDescent="0.2">
      <c r="I1037843" s="3"/>
      <c r="J1037843" s="3"/>
      <c r="K1037843" s="3"/>
    </row>
    <row r="1037844" spans="9:11" x14ac:dyDescent="0.2">
      <c r="I1037844" s="3"/>
      <c r="J1037844" s="3"/>
      <c r="K1037844" s="3"/>
    </row>
    <row r="1037845" spans="9:11" x14ac:dyDescent="0.2">
      <c r="I1037845" s="3"/>
      <c r="J1037845" s="3"/>
      <c r="K1037845" s="3"/>
    </row>
    <row r="1037846" spans="9:11" x14ac:dyDescent="0.2">
      <c r="I1037846" s="3"/>
      <c r="J1037846" s="3"/>
      <c r="K1037846" s="3"/>
    </row>
    <row r="1037847" spans="9:11" x14ac:dyDescent="0.2">
      <c r="I1037847" s="3"/>
      <c r="J1037847" s="3"/>
      <c r="K1037847" s="3"/>
    </row>
    <row r="1037848" spans="9:11" x14ac:dyDescent="0.2">
      <c r="I1037848" s="3"/>
      <c r="J1037848" s="3"/>
      <c r="K1037848" s="3"/>
    </row>
    <row r="1037849" spans="9:11" x14ac:dyDescent="0.2">
      <c r="I1037849" s="3"/>
      <c r="J1037849" s="3"/>
      <c r="K1037849" s="3"/>
    </row>
    <row r="1037850" spans="9:11" x14ac:dyDescent="0.2">
      <c r="I1037850" s="3"/>
      <c r="J1037850" s="3"/>
      <c r="K1037850" s="3"/>
    </row>
    <row r="1037851" spans="9:11" x14ac:dyDescent="0.2">
      <c r="I1037851" s="3"/>
      <c r="J1037851" s="3"/>
      <c r="K1037851" s="3"/>
    </row>
    <row r="1037852" spans="9:11" x14ac:dyDescent="0.2">
      <c r="I1037852" s="3"/>
      <c r="J1037852" s="3"/>
      <c r="K1037852" s="3"/>
    </row>
    <row r="1037853" spans="9:11" x14ac:dyDescent="0.2">
      <c r="I1037853" s="3"/>
      <c r="J1037853" s="3"/>
      <c r="K1037853" s="3"/>
    </row>
    <row r="1037854" spans="9:11" x14ac:dyDescent="0.2">
      <c r="I1037854" s="3"/>
      <c r="J1037854" s="3"/>
      <c r="K1037854" s="3"/>
    </row>
    <row r="1037855" spans="9:11" x14ac:dyDescent="0.2">
      <c r="I1037855" s="3"/>
      <c r="J1037855" s="3"/>
      <c r="K1037855" s="3"/>
    </row>
    <row r="1037856" spans="9:11" x14ac:dyDescent="0.2">
      <c r="I1037856" s="3"/>
      <c r="J1037856" s="3"/>
      <c r="K1037856" s="3"/>
    </row>
    <row r="1037857" spans="9:11" x14ac:dyDescent="0.2">
      <c r="I1037857" s="3"/>
      <c r="J1037857" s="3"/>
      <c r="K1037857" s="3"/>
    </row>
    <row r="1037858" spans="9:11" x14ac:dyDescent="0.2">
      <c r="I1037858" s="3"/>
      <c r="J1037858" s="3"/>
      <c r="K1037858" s="3"/>
    </row>
    <row r="1037859" spans="9:11" x14ac:dyDescent="0.2">
      <c r="I1037859" s="3"/>
      <c r="J1037859" s="3"/>
      <c r="K1037859" s="3"/>
    </row>
    <row r="1037860" spans="9:11" x14ac:dyDescent="0.2">
      <c r="I1037860" s="3"/>
      <c r="J1037860" s="3"/>
      <c r="K1037860" s="3"/>
    </row>
    <row r="1037861" spans="9:11" x14ac:dyDescent="0.2">
      <c r="I1037861" s="3"/>
      <c r="J1037861" s="3"/>
      <c r="K1037861" s="3"/>
    </row>
    <row r="1037862" spans="9:11" x14ac:dyDescent="0.2">
      <c r="I1037862" s="3"/>
      <c r="J1037862" s="3"/>
      <c r="K1037862" s="3"/>
    </row>
    <row r="1037863" spans="9:11" x14ac:dyDescent="0.2">
      <c r="I1037863" s="3"/>
      <c r="J1037863" s="3"/>
      <c r="K1037863" s="3"/>
    </row>
    <row r="1037864" spans="9:11" x14ac:dyDescent="0.2">
      <c r="I1037864" s="3"/>
      <c r="J1037864" s="3"/>
      <c r="K1037864" s="3"/>
    </row>
    <row r="1037865" spans="9:11" x14ac:dyDescent="0.2">
      <c r="I1037865" s="3"/>
      <c r="J1037865" s="3"/>
      <c r="K1037865" s="3"/>
    </row>
    <row r="1037866" spans="9:11" x14ac:dyDescent="0.2">
      <c r="I1037866" s="3"/>
      <c r="J1037866" s="3"/>
      <c r="K1037866" s="3"/>
    </row>
    <row r="1037867" spans="9:11" x14ac:dyDescent="0.2">
      <c r="I1037867" s="3"/>
      <c r="J1037867" s="3"/>
      <c r="K1037867" s="3"/>
    </row>
    <row r="1037868" spans="9:11" x14ac:dyDescent="0.2">
      <c r="I1037868" s="3"/>
      <c r="J1037868" s="3"/>
      <c r="K1037868" s="3"/>
    </row>
    <row r="1037869" spans="9:11" x14ac:dyDescent="0.2">
      <c r="I1037869" s="3"/>
      <c r="J1037869" s="3"/>
      <c r="K1037869" s="3"/>
    </row>
    <row r="1037870" spans="9:11" x14ac:dyDescent="0.2">
      <c r="I1037870" s="3"/>
      <c r="J1037870" s="3"/>
      <c r="K1037870" s="3"/>
    </row>
    <row r="1037871" spans="9:11" x14ac:dyDescent="0.2">
      <c r="I1037871" s="3"/>
      <c r="J1037871" s="3"/>
      <c r="K1037871" s="3"/>
    </row>
    <row r="1037872" spans="9:11" x14ac:dyDescent="0.2">
      <c r="I1037872" s="3"/>
      <c r="J1037872" s="3"/>
      <c r="K1037872" s="3"/>
    </row>
    <row r="1037873" spans="9:11" x14ac:dyDescent="0.2">
      <c r="I1037873" s="3"/>
      <c r="J1037873" s="3"/>
      <c r="K1037873" s="3"/>
    </row>
    <row r="1037874" spans="9:11" x14ac:dyDescent="0.2">
      <c r="I1037874" s="3"/>
      <c r="J1037874" s="3"/>
      <c r="K1037874" s="3"/>
    </row>
    <row r="1037875" spans="9:11" x14ac:dyDescent="0.2">
      <c r="I1037875" s="3"/>
      <c r="J1037875" s="3"/>
      <c r="K1037875" s="3"/>
    </row>
    <row r="1037876" spans="9:11" x14ac:dyDescent="0.2">
      <c r="I1037876" s="3"/>
      <c r="J1037876" s="3"/>
      <c r="K1037876" s="3"/>
    </row>
    <row r="1037877" spans="9:11" x14ac:dyDescent="0.2">
      <c r="I1037877" s="3"/>
      <c r="J1037877" s="3"/>
      <c r="K1037877" s="3"/>
    </row>
    <row r="1037878" spans="9:11" x14ac:dyDescent="0.2">
      <c r="I1037878" s="3"/>
      <c r="J1037878" s="3"/>
      <c r="K1037878" s="3"/>
    </row>
    <row r="1037879" spans="9:11" x14ac:dyDescent="0.2">
      <c r="I1037879" s="3"/>
      <c r="J1037879" s="3"/>
      <c r="K1037879" s="3"/>
    </row>
    <row r="1037880" spans="9:11" x14ac:dyDescent="0.2">
      <c r="I1037880" s="3"/>
      <c r="J1037880" s="3"/>
      <c r="K1037880" s="3"/>
    </row>
    <row r="1037881" spans="9:11" x14ac:dyDescent="0.2">
      <c r="I1037881" s="3"/>
      <c r="J1037881" s="3"/>
      <c r="K1037881" s="3"/>
    </row>
    <row r="1037882" spans="9:11" x14ac:dyDescent="0.2">
      <c r="I1037882" s="3"/>
      <c r="J1037882" s="3"/>
      <c r="K1037882" s="3"/>
    </row>
    <row r="1037883" spans="9:11" x14ac:dyDescent="0.2">
      <c r="I1037883" s="3"/>
      <c r="J1037883" s="3"/>
      <c r="K1037883" s="3"/>
    </row>
    <row r="1037884" spans="9:11" x14ac:dyDescent="0.2">
      <c r="I1037884" s="3"/>
      <c r="J1037884" s="3"/>
      <c r="K1037884" s="3"/>
    </row>
    <row r="1037885" spans="9:11" x14ac:dyDescent="0.2">
      <c r="I1037885" s="3"/>
      <c r="J1037885" s="3"/>
      <c r="K1037885" s="3"/>
    </row>
    <row r="1037886" spans="9:11" x14ac:dyDescent="0.2">
      <c r="I1037886" s="3"/>
      <c r="J1037886" s="3"/>
      <c r="K1037886" s="3"/>
    </row>
    <row r="1037887" spans="9:11" x14ac:dyDescent="0.2">
      <c r="I1037887" s="3"/>
      <c r="J1037887" s="3"/>
      <c r="K1037887" s="3"/>
    </row>
    <row r="1037888" spans="9:11" x14ac:dyDescent="0.2">
      <c r="I1037888" s="3"/>
      <c r="J1037888" s="3"/>
      <c r="K1037888" s="3"/>
    </row>
    <row r="1037889" spans="9:11" x14ac:dyDescent="0.2">
      <c r="I1037889" s="3"/>
      <c r="J1037889" s="3"/>
      <c r="K1037889" s="3"/>
    </row>
    <row r="1037890" spans="9:11" x14ac:dyDescent="0.2">
      <c r="I1037890" s="3"/>
      <c r="J1037890" s="3"/>
      <c r="K1037890" s="3"/>
    </row>
    <row r="1037891" spans="9:11" x14ac:dyDescent="0.2">
      <c r="I1037891" s="3"/>
      <c r="J1037891" s="3"/>
      <c r="K1037891" s="3"/>
    </row>
    <row r="1037892" spans="9:11" x14ac:dyDescent="0.2">
      <c r="I1037892" s="3"/>
      <c r="J1037892" s="3"/>
      <c r="K1037892" s="3"/>
    </row>
    <row r="1037893" spans="9:11" x14ac:dyDescent="0.2">
      <c r="I1037893" s="3"/>
      <c r="J1037893" s="3"/>
      <c r="K1037893" s="3"/>
    </row>
    <row r="1037894" spans="9:11" x14ac:dyDescent="0.2">
      <c r="I1037894" s="3"/>
      <c r="J1037894" s="3"/>
      <c r="K1037894" s="3"/>
    </row>
    <row r="1037895" spans="9:11" x14ac:dyDescent="0.2">
      <c r="I1037895" s="3"/>
      <c r="J1037895" s="3"/>
      <c r="K1037895" s="3"/>
    </row>
    <row r="1037896" spans="9:11" x14ac:dyDescent="0.2">
      <c r="I1037896" s="3"/>
      <c r="J1037896" s="3"/>
      <c r="K1037896" s="3"/>
    </row>
    <row r="1037897" spans="9:11" x14ac:dyDescent="0.2">
      <c r="I1037897" s="3"/>
      <c r="J1037897" s="3"/>
      <c r="K1037897" s="3"/>
    </row>
    <row r="1037898" spans="9:11" x14ac:dyDescent="0.2">
      <c r="I1037898" s="3"/>
      <c r="J1037898" s="3"/>
      <c r="K1037898" s="3"/>
    </row>
    <row r="1037899" spans="9:11" x14ac:dyDescent="0.2">
      <c r="I1037899" s="3"/>
      <c r="J1037899" s="3"/>
      <c r="K1037899" s="3"/>
    </row>
    <row r="1037900" spans="9:11" x14ac:dyDescent="0.2">
      <c r="I1037900" s="3"/>
      <c r="J1037900" s="3"/>
      <c r="K1037900" s="3"/>
    </row>
    <row r="1037901" spans="9:11" x14ac:dyDescent="0.2">
      <c r="I1037901" s="3"/>
      <c r="J1037901" s="3"/>
      <c r="K1037901" s="3"/>
    </row>
    <row r="1037902" spans="9:11" x14ac:dyDescent="0.2">
      <c r="I1037902" s="3"/>
      <c r="J1037902" s="3"/>
      <c r="K1037902" s="3"/>
    </row>
    <row r="1037903" spans="9:11" x14ac:dyDescent="0.2">
      <c r="I1037903" s="3"/>
      <c r="J1037903" s="3"/>
      <c r="K1037903" s="3"/>
    </row>
    <row r="1037904" spans="9:11" x14ac:dyDescent="0.2">
      <c r="I1037904" s="3"/>
      <c r="J1037904" s="3"/>
      <c r="K1037904" s="3"/>
    </row>
    <row r="1037905" spans="9:11" x14ac:dyDescent="0.2">
      <c r="I1037905" s="3"/>
      <c r="J1037905" s="3"/>
      <c r="K1037905" s="3"/>
    </row>
    <row r="1037906" spans="9:11" x14ac:dyDescent="0.2">
      <c r="I1037906" s="3"/>
      <c r="J1037906" s="3"/>
      <c r="K1037906" s="3"/>
    </row>
    <row r="1037907" spans="9:11" x14ac:dyDescent="0.2">
      <c r="I1037907" s="3"/>
      <c r="J1037907" s="3"/>
      <c r="K1037907" s="3"/>
    </row>
    <row r="1037908" spans="9:11" x14ac:dyDescent="0.2">
      <c r="I1037908" s="3"/>
      <c r="J1037908" s="3"/>
      <c r="K1037908" s="3"/>
    </row>
    <row r="1037909" spans="9:11" x14ac:dyDescent="0.2">
      <c r="I1037909" s="3"/>
      <c r="J1037909" s="3"/>
      <c r="K1037909" s="3"/>
    </row>
    <row r="1037910" spans="9:11" x14ac:dyDescent="0.2">
      <c r="I1037910" s="3"/>
      <c r="J1037910" s="3"/>
      <c r="K1037910" s="3"/>
    </row>
    <row r="1037911" spans="9:11" x14ac:dyDescent="0.2">
      <c r="I1037911" s="3"/>
      <c r="J1037911" s="3"/>
      <c r="K1037911" s="3"/>
    </row>
    <row r="1037912" spans="9:11" x14ac:dyDescent="0.2">
      <c r="I1037912" s="3"/>
      <c r="J1037912" s="3"/>
      <c r="K1037912" s="3"/>
    </row>
    <row r="1037913" spans="9:11" x14ac:dyDescent="0.2">
      <c r="I1037913" s="3"/>
      <c r="J1037913" s="3"/>
      <c r="K1037913" s="3"/>
    </row>
    <row r="1037914" spans="9:11" x14ac:dyDescent="0.2">
      <c r="I1037914" s="3"/>
      <c r="J1037914" s="3"/>
      <c r="K1037914" s="3"/>
    </row>
    <row r="1037915" spans="9:11" x14ac:dyDescent="0.2">
      <c r="I1037915" s="3"/>
      <c r="J1037915" s="3"/>
      <c r="K1037915" s="3"/>
    </row>
    <row r="1037916" spans="9:11" x14ac:dyDescent="0.2">
      <c r="I1037916" s="3"/>
      <c r="J1037916" s="3"/>
      <c r="K1037916" s="3"/>
    </row>
    <row r="1037917" spans="9:11" x14ac:dyDescent="0.2">
      <c r="I1037917" s="3"/>
      <c r="J1037917" s="3"/>
      <c r="K1037917" s="3"/>
    </row>
    <row r="1037918" spans="9:11" x14ac:dyDescent="0.2">
      <c r="I1037918" s="3"/>
      <c r="J1037918" s="3"/>
      <c r="K1037918" s="3"/>
    </row>
    <row r="1037919" spans="9:11" x14ac:dyDescent="0.2">
      <c r="I1037919" s="3"/>
      <c r="J1037919" s="3"/>
      <c r="K1037919" s="3"/>
    </row>
    <row r="1037920" spans="9:11" x14ac:dyDescent="0.2">
      <c r="I1037920" s="3"/>
      <c r="J1037920" s="3"/>
      <c r="K1037920" s="3"/>
    </row>
    <row r="1037921" spans="9:11" x14ac:dyDescent="0.2">
      <c r="I1037921" s="3"/>
      <c r="J1037921" s="3"/>
      <c r="K1037921" s="3"/>
    </row>
    <row r="1037922" spans="9:11" x14ac:dyDescent="0.2">
      <c r="I1037922" s="3"/>
      <c r="J1037922" s="3"/>
      <c r="K1037922" s="3"/>
    </row>
    <row r="1037923" spans="9:11" x14ac:dyDescent="0.2">
      <c r="I1037923" s="3"/>
      <c r="J1037923" s="3"/>
      <c r="K1037923" s="3"/>
    </row>
    <row r="1037924" spans="9:11" x14ac:dyDescent="0.2">
      <c r="I1037924" s="3"/>
      <c r="J1037924" s="3"/>
      <c r="K1037924" s="3"/>
    </row>
    <row r="1037925" spans="9:11" x14ac:dyDescent="0.2">
      <c r="I1037925" s="3"/>
      <c r="J1037925" s="3"/>
      <c r="K1037925" s="3"/>
    </row>
    <row r="1037926" spans="9:11" x14ac:dyDescent="0.2">
      <c r="I1037926" s="3"/>
      <c r="J1037926" s="3"/>
      <c r="K1037926" s="3"/>
    </row>
    <row r="1037927" spans="9:11" x14ac:dyDescent="0.2">
      <c r="I1037927" s="3"/>
      <c r="J1037927" s="3"/>
      <c r="K1037927" s="3"/>
    </row>
    <row r="1037928" spans="9:11" x14ac:dyDescent="0.2">
      <c r="I1037928" s="3"/>
      <c r="J1037928" s="3"/>
      <c r="K1037928" s="3"/>
    </row>
    <row r="1037929" spans="9:11" x14ac:dyDescent="0.2">
      <c r="I1037929" s="3"/>
      <c r="J1037929" s="3"/>
      <c r="K1037929" s="3"/>
    </row>
    <row r="1037930" spans="9:11" x14ac:dyDescent="0.2">
      <c r="I1037930" s="3"/>
      <c r="J1037930" s="3"/>
      <c r="K1037930" s="3"/>
    </row>
    <row r="1037931" spans="9:11" x14ac:dyDescent="0.2">
      <c r="I1037931" s="3"/>
      <c r="J1037931" s="3"/>
      <c r="K1037931" s="3"/>
    </row>
    <row r="1037932" spans="9:11" x14ac:dyDescent="0.2">
      <c r="I1037932" s="3"/>
      <c r="J1037932" s="3"/>
      <c r="K1037932" s="3"/>
    </row>
    <row r="1037933" spans="9:11" x14ac:dyDescent="0.2">
      <c r="I1037933" s="3"/>
      <c r="J1037933" s="3"/>
      <c r="K1037933" s="3"/>
    </row>
    <row r="1037934" spans="9:11" x14ac:dyDescent="0.2">
      <c r="I1037934" s="3"/>
      <c r="J1037934" s="3"/>
      <c r="K1037934" s="3"/>
    </row>
    <row r="1037935" spans="9:11" x14ac:dyDescent="0.2">
      <c r="I1037935" s="3"/>
      <c r="J1037935" s="3"/>
      <c r="K1037935" s="3"/>
    </row>
    <row r="1037936" spans="9:11" x14ac:dyDescent="0.2">
      <c r="I1037936" s="3"/>
      <c r="J1037936" s="3"/>
      <c r="K1037936" s="3"/>
    </row>
    <row r="1037937" spans="9:11" x14ac:dyDescent="0.2">
      <c r="I1037937" s="3"/>
      <c r="J1037937" s="3"/>
      <c r="K1037937" s="3"/>
    </row>
    <row r="1037938" spans="9:11" x14ac:dyDescent="0.2">
      <c r="I1037938" s="3"/>
      <c r="J1037938" s="3"/>
      <c r="K1037938" s="3"/>
    </row>
    <row r="1037939" spans="9:11" x14ac:dyDescent="0.2">
      <c r="I1037939" s="3"/>
      <c r="J1037939" s="3"/>
      <c r="K1037939" s="3"/>
    </row>
    <row r="1037940" spans="9:11" x14ac:dyDescent="0.2">
      <c r="I1037940" s="3"/>
      <c r="J1037940" s="3"/>
      <c r="K1037940" s="3"/>
    </row>
    <row r="1037941" spans="9:11" x14ac:dyDescent="0.2">
      <c r="I1037941" s="3"/>
      <c r="J1037941" s="3"/>
      <c r="K1037941" s="3"/>
    </row>
    <row r="1037942" spans="9:11" x14ac:dyDescent="0.2">
      <c r="I1037942" s="3"/>
      <c r="J1037942" s="3"/>
      <c r="K1037942" s="3"/>
    </row>
    <row r="1037943" spans="9:11" x14ac:dyDescent="0.2">
      <c r="I1037943" s="3"/>
      <c r="J1037943" s="3"/>
      <c r="K1037943" s="3"/>
    </row>
    <row r="1037944" spans="9:11" x14ac:dyDescent="0.2">
      <c r="I1037944" s="3"/>
      <c r="J1037944" s="3"/>
      <c r="K1037944" s="3"/>
    </row>
    <row r="1037945" spans="9:11" x14ac:dyDescent="0.2">
      <c r="I1037945" s="3"/>
      <c r="J1037945" s="3"/>
      <c r="K1037945" s="3"/>
    </row>
    <row r="1037946" spans="9:11" x14ac:dyDescent="0.2">
      <c r="I1037946" s="3"/>
      <c r="J1037946" s="3"/>
      <c r="K1037946" s="3"/>
    </row>
    <row r="1037947" spans="9:11" x14ac:dyDescent="0.2">
      <c r="I1037947" s="3"/>
      <c r="J1037947" s="3"/>
      <c r="K1037947" s="3"/>
    </row>
    <row r="1037948" spans="9:11" x14ac:dyDescent="0.2">
      <c r="I1037948" s="3"/>
      <c r="J1037948" s="3"/>
      <c r="K1037948" s="3"/>
    </row>
    <row r="1037949" spans="9:11" x14ac:dyDescent="0.2">
      <c r="I1037949" s="3"/>
      <c r="J1037949" s="3"/>
      <c r="K1037949" s="3"/>
    </row>
    <row r="1037950" spans="9:11" x14ac:dyDescent="0.2">
      <c r="I1037950" s="3"/>
      <c r="J1037950" s="3"/>
      <c r="K1037950" s="3"/>
    </row>
    <row r="1037951" spans="9:11" x14ac:dyDescent="0.2">
      <c r="I1037951" s="3"/>
      <c r="J1037951" s="3"/>
      <c r="K1037951" s="3"/>
    </row>
    <row r="1037952" spans="9:11" x14ac:dyDescent="0.2">
      <c r="I1037952" s="3"/>
      <c r="J1037952" s="3"/>
      <c r="K1037952" s="3"/>
    </row>
    <row r="1037953" spans="9:11" x14ac:dyDescent="0.2">
      <c r="I1037953" s="3"/>
      <c r="J1037953" s="3"/>
      <c r="K1037953" s="3"/>
    </row>
    <row r="1037954" spans="9:11" x14ac:dyDescent="0.2">
      <c r="I1037954" s="3"/>
      <c r="J1037954" s="3"/>
      <c r="K1037954" s="3"/>
    </row>
    <row r="1037955" spans="9:11" x14ac:dyDescent="0.2">
      <c r="I1037955" s="3"/>
      <c r="J1037955" s="3"/>
      <c r="K1037955" s="3"/>
    </row>
    <row r="1037956" spans="9:11" x14ac:dyDescent="0.2">
      <c r="I1037956" s="3"/>
      <c r="J1037956" s="3"/>
      <c r="K1037956" s="3"/>
    </row>
    <row r="1037957" spans="9:11" x14ac:dyDescent="0.2">
      <c r="I1037957" s="3"/>
      <c r="J1037957" s="3"/>
      <c r="K1037957" s="3"/>
    </row>
    <row r="1037958" spans="9:11" x14ac:dyDescent="0.2">
      <c r="I1037958" s="3"/>
      <c r="J1037958" s="3"/>
      <c r="K1037958" s="3"/>
    </row>
    <row r="1037959" spans="9:11" x14ac:dyDescent="0.2">
      <c r="I1037959" s="3"/>
      <c r="J1037959" s="3"/>
      <c r="K1037959" s="3"/>
    </row>
    <row r="1037960" spans="9:11" x14ac:dyDescent="0.2">
      <c r="I1037960" s="3"/>
      <c r="J1037960" s="3"/>
      <c r="K1037960" s="3"/>
    </row>
    <row r="1037961" spans="9:11" x14ac:dyDescent="0.2">
      <c r="I1037961" s="3"/>
      <c r="J1037961" s="3"/>
      <c r="K1037961" s="3"/>
    </row>
    <row r="1037962" spans="9:11" x14ac:dyDescent="0.2">
      <c r="I1037962" s="3"/>
      <c r="J1037962" s="3"/>
      <c r="K1037962" s="3"/>
    </row>
    <row r="1037963" spans="9:11" x14ac:dyDescent="0.2">
      <c r="I1037963" s="3"/>
      <c r="J1037963" s="3"/>
      <c r="K1037963" s="3"/>
    </row>
    <row r="1037964" spans="9:11" x14ac:dyDescent="0.2">
      <c r="I1037964" s="3"/>
      <c r="J1037964" s="3"/>
      <c r="K1037964" s="3"/>
    </row>
    <row r="1037965" spans="9:11" x14ac:dyDescent="0.2">
      <c r="I1037965" s="3"/>
      <c r="J1037965" s="3"/>
      <c r="K1037965" s="3"/>
    </row>
    <row r="1037966" spans="9:11" x14ac:dyDescent="0.2">
      <c r="I1037966" s="3"/>
      <c r="J1037966" s="3"/>
      <c r="K1037966" s="3"/>
    </row>
    <row r="1037967" spans="9:11" x14ac:dyDescent="0.2">
      <c r="I1037967" s="3"/>
      <c r="J1037967" s="3"/>
      <c r="K1037967" s="3"/>
    </row>
    <row r="1037968" spans="9:11" x14ac:dyDescent="0.2">
      <c r="I1037968" s="3"/>
      <c r="J1037968" s="3"/>
      <c r="K1037968" s="3"/>
    </row>
    <row r="1037969" spans="9:11" x14ac:dyDescent="0.2">
      <c r="I1037969" s="3"/>
      <c r="J1037969" s="3"/>
      <c r="K1037969" s="3"/>
    </row>
    <row r="1037970" spans="9:11" x14ac:dyDescent="0.2">
      <c r="I1037970" s="3"/>
      <c r="J1037970" s="3"/>
      <c r="K1037970" s="3"/>
    </row>
    <row r="1037971" spans="9:11" x14ac:dyDescent="0.2">
      <c r="I1037971" s="3"/>
      <c r="J1037971" s="3"/>
      <c r="K1037971" s="3"/>
    </row>
    <row r="1037972" spans="9:11" x14ac:dyDescent="0.2">
      <c r="I1037972" s="3"/>
      <c r="J1037972" s="3"/>
      <c r="K1037972" s="3"/>
    </row>
    <row r="1037973" spans="9:11" x14ac:dyDescent="0.2">
      <c r="I1037973" s="3"/>
      <c r="J1037973" s="3"/>
      <c r="K1037973" s="3"/>
    </row>
    <row r="1037974" spans="9:11" x14ac:dyDescent="0.2">
      <c r="I1037974" s="3"/>
      <c r="J1037974" s="3"/>
      <c r="K1037974" s="3"/>
    </row>
    <row r="1037975" spans="9:11" x14ac:dyDescent="0.2">
      <c r="I1037975" s="3"/>
      <c r="J1037975" s="3"/>
      <c r="K1037975" s="3"/>
    </row>
    <row r="1037976" spans="9:11" x14ac:dyDescent="0.2">
      <c r="I1037976" s="3"/>
      <c r="J1037976" s="3"/>
      <c r="K1037976" s="3"/>
    </row>
    <row r="1037977" spans="9:11" x14ac:dyDescent="0.2">
      <c r="I1037977" s="3"/>
      <c r="J1037977" s="3"/>
      <c r="K1037977" s="3"/>
    </row>
    <row r="1037978" spans="9:11" x14ac:dyDescent="0.2">
      <c r="I1037978" s="3"/>
      <c r="J1037978" s="3"/>
      <c r="K1037978" s="3"/>
    </row>
    <row r="1037979" spans="9:11" x14ac:dyDescent="0.2">
      <c r="I1037979" s="3"/>
      <c r="J1037979" s="3"/>
      <c r="K1037979" s="3"/>
    </row>
    <row r="1037980" spans="9:11" x14ac:dyDescent="0.2">
      <c r="I1037980" s="3"/>
      <c r="J1037980" s="3"/>
      <c r="K1037980" s="3"/>
    </row>
    <row r="1037981" spans="9:11" x14ac:dyDescent="0.2">
      <c r="I1037981" s="3"/>
      <c r="J1037981" s="3"/>
      <c r="K1037981" s="3"/>
    </row>
    <row r="1037982" spans="9:11" x14ac:dyDescent="0.2">
      <c r="I1037982" s="3"/>
      <c r="J1037982" s="3"/>
      <c r="K1037982" s="3"/>
    </row>
    <row r="1037983" spans="9:11" x14ac:dyDescent="0.2">
      <c r="I1037983" s="3"/>
      <c r="J1037983" s="3"/>
      <c r="K1037983" s="3"/>
    </row>
    <row r="1037984" spans="9:11" x14ac:dyDescent="0.2">
      <c r="I1037984" s="3"/>
      <c r="J1037984" s="3"/>
      <c r="K1037984" s="3"/>
    </row>
    <row r="1037985" spans="9:11" x14ac:dyDescent="0.2">
      <c r="I1037985" s="3"/>
      <c r="J1037985" s="3"/>
      <c r="K1037985" s="3"/>
    </row>
    <row r="1037986" spans="9:11" x14ac:dyDescent="0.2">
      <c r="I1037986" s="3"/>
      <c r="J1037986" s="3"/>
      <c r="K1037986" s="3"/>
    </row>
    <row r="1037987" spans="9:11" x14ac:dyDescent="0.2">
      <c r="I1037987" s="3"/>
      <c r="J1037987" s="3"/>
      <c r="K1037987" s="3"/>
    </row>
    <row r="1037988" spans="9:11" x14ac:dyDescent="0.2">
      <c r="I1037988" s="3"/>
      <c r="J1037988" s="3"/>
      <c r="K1037988" s="3"/>
    </row>
    <row r="1037989" spans="9:11" x14ac:dyDescent="0.2">
      <c r="I1037989" s="3"/>
      <c r="J1037989" s="3"/>
      <c r="K1037989" s="3"/>
    </row>
    <row r="1037990" spans="9:11" x14ac:dyDescent="0.2">
      <c r="I1037990" s="3"/>
      <c r="J1037990" s="3"/>
      <c r="K1037990" s="3"/>
    </row>
    <row r="1037991" spans="9:11" x14ac:dyDescent="0.2">
      <c r="I1037991" s="3"/>
      <c r="J1037991" s="3"/>
      <c r="K1037991" s="3"/>
    </row>
    <row r="1037992" spans="9:11" x14ac:dyDescent="0.2">
      <c r="I1037992" s="3"/>
      <c r="J1037992" s="3"/>
      <c r="K1037992" s="3"/>
    </row>
    <row r="1037993" spans="9:11" x14ac:dyDescent="0.2">
      <c r="I1037993" s="3"/>
      <c r="J1037993" s="3"/>
      <c r="K1037993" s="3"/>
    </row>
    <row r="1037994" spans="9:11" x14ac:dyDescent="0.2">
      <c r="I1037994" s="3"/>
      <c r="J1037994" s="3"/>
      <c r="K1037994" s="3"/>
    </row>
    <row r="1037995" spans="9:11" x14ac:dyDescent="0.2">
      <c r="I1037995" s="3"/>
      <c r="J1037995" s="3"/>
      <c r="K1037995" s="3"/>
    </row>
    <row r="1037996" spans="9:11" x14ac:dyDescent="0.2">
      <c r="I1037996" s="3"/>
      <c r="J1037996" s="3"/>
      <c r="K1037996" s="3"/>
    </row>
    <row r="1037997" spans="9:11" x14ac:dyDescent="0.2">
      <c r="I1037997" s="3"/>
      <c r="J1037997" s="3"/>
      <c r="K1037997" s="3"/>
    </row>
    <row r="1037998" spans="9:11" x14ac:dyDescent="0.2">
      <c r="I1037998" s="3"/>
      <c r="J1037998" s="3"/>
      <c r="K1037998" s="3"/>
    </row>
    <row r="1037999" spans="9:11" x14ac:dyDescent="0.2">
      <c r="I1037999" s="3"/>
      <c r="J1037999" s="3"/>
      <c r="K1037999" s="3"/>
    </row>
    <row r="1038000" spans="9:11" x14ac:dyDescent="0.2">
      <c r="I1038000" s="3"/>
      <c r="J1038000" s="3"/>
      <c r="K1038000" s="3"/>
    </row>
    <row r="1038001" spans="9:11" x14ac:dyDescent="0.2">
      <c r="I1038001" s="3"/>
      <c r="J1038001" s="3"/>
      <c r="K1038001" s="3"/>
    </row>
    <row r="1038002" spans="9:11" x14ac:dyDescent="0.2">
      <c r="I1038002" s="3"/>
      <c r="J1038002" s="3"/>
      <c r="K1038002" s="3"/>
    </row>
    <row r="1038003" spans="9:11" x14ac:dyDescent="0.2">
      <c r="I1038003" s="3"/>
      <c r="J1038003" s="3"/>
      <c r="K1038003" s="3"/>
    </row>
    <row r="1038004" spans="9:11" x14ac:dyDescent="0.2">
      <c r="I1038004" s="3"/>
      <c r="J1038004" s="3"/>
      <c r="K1038004" s="3"/>
    </row>
    <row r="1038005" spans="9:11" x14ac:dyDescent="0.2">
      <c r="I1038005" s="3"/>
      <c r="J1038005" s="3"/>
      <c r="K1038005" s="3"/>
    </row>
    <row r="1038006" spans="9:11" x14ac:dyDescent="0.2">
      <c r="I1038006" s="3"/>
      <c r="J1038006" s="3"/>
      <c r="K1038006" s="3"/>
    </row>
    <row r="1038007" spans="9:11" x14ac:dyDescent="0.2">
      <c r="I1038007" s="3"/>
      <c r="J1038007" s="3"/>
      <c r="K1038007" s="3"/>
    </row>
    <row r="1038008" spans="9:11" x14ac:dyDescent="0.2">
      <c r="I1038008" s="3"/>
      <c r="J1038008" s="3"/>
      <c r="K1038008" s="3"/>
    </row>
    <row r="1038009" spans="9:11" x14ac:dyDescent="0.2">
      <c r="I1038009" s="3"/>
      <c r="J1038009" s="3"/>
      <c r="K1038009" s="3"/>
    </row>
    <row r="1038010" spans="9:11" x14ac:dyDescent="0.2">
      <c r="I1038010" s="3"/>
      <c r="J1038010" s="3"/>
      <c r="K1038010" s="3"/>
    </row>
    <row r="1038011" spans="9:11" x14ac:dyDescent="0.2">
      <c r="I1038011" s="3"/>
      <c r="J1038011" s="3"/>
      <c r="K1038011" s="3"/>
    </row>
    <row r="1038012" spans="9:11" x14ac:dyDescent="0.2">
      <c r="I1038012" s="3"/>
      <c r="J1038012" s="3"/>
      <c r="K1038012" s="3"/>
    </row>
    <row r="1038013" spans="9:11" x14ac:dyDescent="0.2">
      <c r="I1038013" s="3"/>
      <c r="J1038013" s="3"/>
      <c r="K1038013" s="3"/>
    </row>
    <row r="1038014" spans="9:11" x14ac:dyDescent="0.2">
      <c r="I1038014" s="3"/>
      <c r="J1038014" s="3"/>
      <c r="K1038014" s="3"/>
    </row>
    <row r="1038015" spans="9:11" x14ac:dyDescent="0.2">
      <c r="I1038015" s="3"/>
      <c r="J1038015" s="3"/>
      <c r="K1038015" s="3"/>
    </row>
    <row r="1038016" spans="9:11" x14ac:dyDescent="0.2">
      <c r="I1038016" s="3"/>
      <c r="J1038016" s="3"/>
      <c r="K1038016" s="3"/>
    </row>
    <row r="1038017" spans="9:11" x14ac:dyDescent="0.2">
      <c r="I1038017" s="3"/>
      <c r="J1038017" s="3"/>
      <c r="K1038017" s="3"/>
    </row>
    <row r="1038018" spans="9:11" x14ac:dyDescent="0.2">
      <c r="I1038018" s="3"/>
      <c r="J1038018" s="3"/>
      <c r="K1038018" s="3"/>
    </row>
    <row r="1038019" spans="9:11" x14ac:dyDescent="0.2">
      <c r="I1038019" s="3"/>
      <c r="J1038019" s="3"/>
      <c r="K1038019" s="3"/>
    </row>
    <row r="1038020" spans="9:11" x14ac:dyDescent="0.2">
      <c r="I1038020" s="3"/>
      <c r="J1038020" s="3"/>
      <c r="K1038020" s="3"/>
    </row>
    <row r="1038021" spans="9:11" x14ac:dyDescent="0.2">
      <c r="I1038021" s="3"/>
      <c r="J1038021" s="3"/>
      <c r="K1038021" s="3"/>
    </row>
    <row r="1038022" spans="9:11" x14ac:dyDescent="0.2">
      <c r="I1038022" s="3"/>
      <c r="J1038022" s="3"/>
      <c r="K1038022" s="3"/>
    </row>
    <row r="1038023" spans="9:11" x14ac:dyDescent="0.2">
      <c r="I1038023" s="3"/>
      <c r="J1038023" s="3"/>
      <c r="K1038023" s="3"/>
    </row>
    <row r="1038024" spans="9:11" x14ac:dyDescent="0.2">
      <c r="I1038024" s="3"/>
      <c r="J1038024" s="3"/>
      <c r="K1038024" s="3"/>
    </row>
    <row r="1038025" spans="9:11" x14ac:dyDescent="0.2">
      <c r="I1038025" s="3"/>
      <c r="J1038025" s="3"/>
      <c r="K1038025" s="3"/>
    </row>
    <row r="1038026" spans="9:11" x14ac:dyDescent="0.2">
      <c r="I1038026" s="3"/>
      <c r="J1038026" s="3"/>
      <c r="K1038026" s="3"/>
    </row>
    <row r="1038027" spans="9:11" x14ac:dyDescent="0.2">
      <c r="I1038027" s="3"/>
      <c r="J1038027" s="3"/>
      <c r="K1038027" s="3"/>
    </row>
    <row r="1038028" spans="9:11" x14ac:dyDescent="0.2">
      <c r="I1038028" s="3"/>
      <c r="J1038028" s="3"/>
      <c r="K1038028" s="3"/>
    </row>
    <row r="1038029" spans="9:11" x14ac:dyDescent="0.2">
      <c r="I1038029" s="3"/>
      <c r="J1038029" s="3"/>
      <c r="K1038029" s="3"/>
    </row>
    <row r="1038030" spans="9:11" x14ac:dyDescent="0.2">
      <c r="I1038030" s="3"/>
      <c r="J1038030" s="3"/>
      <c r="K1038030" s="3"/>
    </row>
    <row r="1038031" spans="9:11" x14ac:dyDescent="0.2">
      <c r="I1038031" s="3"/>
      <c r="J1038031" s="3"/>
      <c r="K1038031" s="3"/>
    </row>
    <row r="1038032" spans="9:11" x14ac:dyDescent="0.2">
      <c r="I1038032" s="3"/>
      <c r="J1038032" s="3"/>
      <c r="K1038032" s="3"/>
    </row>
    <row r="1038033" spans="9:11" x14ac:dyDescent="0.2">
      <c r="I1038033" s="3"/>
      <c r="J1038033" s="3"/>
      <c r="K1038033" s="3"/>
    </row>
    <row r="1038034" spans="9:11" x14ac:dyDescent="0.2">
      <c r="I1038034" s="3"/>
      <c r="J1038034" s="3"/>
      <c r="K1038034" s="3"/>
    </row>
    <row r="1038035" spans="9:11" x14ac:dyDescent="0.2">
      <c r="I1038035" s="3"/>
      <c r="J1038035" s="3"/>
      <c r="K1038035" s="3"/>
    </row>
    <row r="1038036" spans="9:11" x14ac:dyDescent="0.2">
      <c r="I1038036" s="3"/>
      <c r="J1038036" s="3"/>
      <c r="K1038036" s="3"/>
    </row>
    <row r="1038037" spans="9:11" x14ac:dyDescent="0.2">
      <c r="I1038037" s="3"/>
      <c r="J1038037" s="3"/>
      <c r="K1038037" s="3"/>
    </row>
    <row r="1038038" spans="9:11" x14ac:dyDescent="0.2">
      <c r="I1038038" s="3"/>
      <c r="J1038038" s="3"/>
      <c r="K1038038" s="3"/>
    </row>
    <row r="1038039" spans="9:11" x14ac:dyDescent="0.2">
      <c r="I1038039" s="3"/>
      <c r="J1038039" s="3"/>
      <c r="K1038039" s="3"/>
    </row>
    <row r="1038040" spans="9:11" x14ac:dyDescent="0.2">
      <c r="I1038040" s="3"/>
      <c r="J1038040" s="3"/>
      <c r="K1038040" s="3"/>
    </row>
    <row r="1038041" spans="9:11" x14ac:dyDescent="0.2">
      <c r="I1038041" s="3"/>
      <c r="J1038041" s="3"/>
      <c r="K1038041" s="3"/>
    </row>
    <row r="1038042" spans="9:11" x14ac:dyDescent="0.2">
      <c r="I1038042" s="3"/>
      <c r="J1038042" s="3"/>
      <c r="K1038042" s="3"/>
    </row>
    <row r="1038043" spans="9:11" x14ac:dyDescent="0.2">
      <c r="I1038043" s="3"/>
      <c r="J1038043" s="3"/>
      <c r="K1038043" s="3"/>
    </row>
    <row r="1038044" spans="9:11" x14ac:dyDescent="0.2">
      <c r="I1038044" s="3"/>
      <c r="J1038044" s="3"/>
      <c r="K1038044" s="3"/>
    </row>
    <row r="1038045" spans="9:11" x14ac:dyDescent="0.2">
      <c r="I1038045" s="3"/>
      <c r="J1038045" s="3"/>
      <c r="K1038045" s="3"/>
    </row>
    <row r="1038046" spans="9:11" x14ac:dyDescent="0.2">
      <c r="I1038046" s="3"/>
      <c r="J1038046" s="3"/>
      <c r="K1038046" s="3"/>
    </row>
    <row r="1038047" spans="9:11" x14ac:dyDescent="0.2">
      <c r="I1038047" s="3"/>
      <c r="J1038047" s="3"/>
      <c r="K1038047" s="3"/>
    </row>
    <row r="1038048" spans="9:11" x14ac:dyDescent="0.2">
      <c r="I1038048" s="3"/>
      <c r="J1038048" s="3"/>
      <c r="K1038048" s="3"/>
    </row>
    <row r="1038049" spans="9:11" x14ac:dyDescent="0.2">
      <c r="I1038049" s="3"/>
      <c r="J1038049" s="3"/>
      <c r="K1038049" s="3"/>
    </row>
    <row r="1038050" spans="9:11" x14ac:dyDescent="0.2">
      <c r="I1038050" s="3"/>
      <c r="J1038050" s="3"/>
      <c r="K1038050" s="3"/>
    </row>
    <row r="1038051" spans="9:11" x14ac:dyDescent="0.2">
      <c r="I1038051" s="3"/>
      <c r="J1038051" s="3"/>
      <c r="K1038051" s="3"/>
    </row>
    <row r="1038052" spans="9:11" x14ac:dyDescent="0.2">
      <c r="I1038052" s="3"/>
      <c r="J1038052" s="3"/>
      <c r="K1038052" s="3"/>
    </row>
    <row r="1038053" spans="9:11" x14ac:dyDescent="0.2">
      <c r="I1038053" s="3"/>
      <c r="J1038053" s="3"/>
      <c r="K1038053" s="3"/>
    </row>
    <row r="1038054" spans="9:11" x14ac:dyDescent="0.2">
      <c r="I1038054" s="3"/>
      <c r="J1038054" s="3"/>
      <c r="K1038054" s="3"/>
    </row>
    <row r="1038055" spans="9:11" x14ac:dyDescent="0.2">
      <c r="I1038055" s="3"/>
      <c r="J1038055" s="3"/>
      <c r="K1038055" s="3"/>
    </row>
    <row r="1038056" spans="9:11" x14ac:dyDescent="0.2">
      <c r="I1038056" s="3"/>
      <c r="J1038056" s="3"/>
      <c r="K1038056" s="3"/>
    </row>
    <row r="1038057" spans="9:11" x14ac:dyDescent="0.2">
      <c r="I1038057" s="3"/>
      <c r="J1038057" s="3"/>
      <c r="K1038057" s="3"/>
    </row>
    <row r="1038058" spans="9:11" x14ac:dyDescent="0.2">
      <c r="I1038058" s="3"/>
      <c r="J1038058" s="3"/>
      <c r="K1038058" s="3"/>
    </row>
    <row r="1038059" spans="9:11" x14ac:dyDescent="0.2">
      <c r="I1038059" s="3"/>
      <c r="J1038059" s="3"/>
      <c r="K1038059" s="3"/>
    </row>
    <row r="1038060" spans="9:11" x14ac:dyDescent="0.2">
      <c r="I1038060" s="3"/>
      <c r="J1038060" s="3"/>
      <c r="K1038060" s="3"/>
    </row>
    <row r="1038061" spans="9:11" x14ac:dyDescent="0.2">
      <c r="I1038061" s="3"/>
      <c r="J1038061" s="3"/>
      <c r="K1038061" s="3"/>
    </row>
    <row r="1038062" spans="9:11" x14ac:dyDescent="0.2">
      <c r="I1038062" s="3"/>
      <c r="J1038062" s="3"/>
      <c r="K1038062" s="3"/>
    </row>
    <row r="1038063" spans="9:11" x14ac:dyDescent="0.2">
      <c r="I1038063" s="3"/>
      <c r="J1038063" s="3"/>
      <c r="K1038063" s="3"/>
    </row>
    <row r="1038064" spans="9:11" x14ac:dyDescent="0.2">
      <c r="I1038064" s="3"/>
      <c r="J1038064" s="3"/>
      <c r="K1038064" s="3"/>
    </row>
    <row r="1038065" spans="9:11" x14ac:dyDescent="0.2">
      <c r="I1038065" s="3"/>
      <c r="J1038065" s="3"/>
      <c r="K1038065" s="3"/>
    </row>
    <row r="1038066" spans="9:11" x14ac:dyDescent="0.2">
      <c r="I1038066" s="3"/>
      <c r="J1038066" s="3"/>
      <c r="K1038066" s="3"/>
    </row>
    <row r="1038067" spans="9:11" x14ac:dyDescent="0.2">
      <c r="I1038067" s="3"/>
      <c r="J1038067" s="3"/>
      <c r="K1038067" s="3"/>
    </row>
    <row r="1038068" spans="9:11" x14ac:dyDescent="0.2">
      <c r="I1038068" s="3"/>
      <c r="J1038068" s="3"/>
      <c r="K1038068" s="3"/>
    </row>
    <row r="1038069" spans="9:11" x14ac:dyDescent="0.2">
      <c r="I1038069" s="3"/>
      <c r="J1038069" s="3"/>
      <c r="K1038069" s="3"/>
    </row>
    <row r="1038070" spans="9:11" x14ac:dyDescent="0.2">
      <c r="I1038070" s="3"/>
      <c r="J1038070" s="3"/>
      <c r="K1038070" s="3"/>
    </row>
    <row r="1038071" spans="9:11" x14ac:dyDescent="0.2">
      <c r="I1038071" s="3"/>
      <c r="J1038071" s="3"/>
      <c r="K1038071" s="3"/>
    </row>
    <row r="1038072" spans="9:11" x14ac:dyDescent="0.2">
      <c r="I1038072" s="3"/>
      <c r="J1038072" s="3"/>
      <c r="K1038072" s="3"/>
    </row>
    <row r="1038073" spans="9:11" x14ac:dyDescent="0.2">
      <c r="I1038073" s="3"/>
      <c r="J1038073" s="3"/>
      <c r="K1038073" s="3"/>
    </row>
    <row r="1038074" spans="9:11" x14ac:dyDescent="0.2">
      <c r="I1038074" s="3"/>
      <c r="J1038074" s="3"/>
      <c r="K1038074" s="3"/>
    </row>
    <row r="1038075" spans="9:11" x14ac:dyDescent="0.2">
      <c r="I1038075" s="3"/>
      <c r="J1038075" s="3"/>
      <c r="K1038075" s="3"/>
    </row>
    <row r="1038076" spans="9:11" x14ac:dyDescent="0.2">
      <c r="I1038076" s="3"/>
      <c r="J1038076" s="3"/>
      <c r="K1038076" s="3"/>
    </row>
    <row r="1038077" spans="9:11" x14ac:dyDescent="0.2">
      <c r="I1038077" s="3"/>
      <c r="J1038077" s="3"/>
      <c r="K1038077" s="3"/>
    </row>
    <row r="1038078" spans="9:11" x14ac:dyDescent="0.2">
      <c r="I1038078" s="3"/>
      <c r="J1038078" s="3"/>
      <c r="K1038078" s="3"/>
    </row>
    <row r="1038079" spans="9:11" x14ac:dyDescent="0.2">
      <c r="I1038079" s="3"/>
      <c r="J1038079" s="3"/>
      <c r="K1038079" s="3"/>
    </row>
    <row r="1038080" spans="9:11" x14ac:dyDescent="0.2">
      <c r="I1038080" s="3"/>
      <c r="J1038080" s="3"/>
      <c r="K1038080" s="3"/>
    </row>
    <row r="1038081" spans="9:11" x14ac:dyDescent="0.2">
      <c r="I1038081" s="3"/>
      <c r="J1038081" s="3"/>
      <c r="K1038081" s="3"/>
    </row>
    <row r="1038082" spans="9:11" x14ac:dyDescent="0.2">
      <c r="I1038082" s="3"/>
      <c r="J1038082" s="3"/>
      <c r="K1038082" s="3"/>
    </row>
    <row r="1038083" spans="9:11" x14ac:dyDescent="0.2">
      <c r="I1038083" s="3"/>
      <c r="J1038083" s="3"/>
      <c r="K1038083" s="3"/>
    </row>
    <row r="1038084" spans="9:11" x14ac:dyDescent="0.2">
      <c r="I1038084" s="3"/>
      <c r="J1038084" s="3"/>
      <c r="K1038084" s="3"/>
    </row>
    <row r="1038085" spans="9:11" x14ac:dyDescent="0.2">
      <c r="I1038085" s="3"/>
      <c r="J1038085" s="3"/>
      <c r="K1038085" s="3"/>
    </row>
    <row r="1038086" spans="9:11" x14ac:dyDescent="0.2">
      <c r="I1038086" s="3"/>
      <c r="J1038086" s="3"/>
      <c r="K1038086" s="3"/>
    </row>
    <row r="1038087" spans="9:11" x14ac:dyDescent="0.2">
      <c r="I1038087" s="3"/>
      <c r="J1038087" s="3"/>
      <c r="K1038087" s="3"/>
    </row>
    <row r="1038088" spans="9:11" x14ac:dyDescent="0.2">
      <c r="I1038088" s="3"/>
      <c r="J1038088" s="3"/>
      <c r="K1038088" s="3"/>
    </row>
    <row r="1038089" spans="9:11" x14ac:dyDescent="0.2">
      <c r="I1038089" s="3"/>
      <c r="J1038089" s="3"/>
      <c r="K1038089" s="3"/>
    </row>
    <row r="1038090" spans="9:11" x14ac:dyDescent="0.2">
      <c r="I1038090" s="3"/>
      <c r="J1038090" s="3"/>
      <c r="K1038090" s="3"/>
    </row>
    <row r="1038091" spans="9:11" x14ac:dyDescent="0.2">
      <c r="I1038091" s="3"/>
      <c r="J1038091" s="3"/>
      <c r="K1038091" s="3"/>
    </row>
    <row r="1038092" spans="9:11" x14ac:dyDescent="0.2">
      <c r="I1038092" s="3"/>
      <c r="J1038092" s="3"/>
      <c r="K1038092" s="3"/>
    </row>
    <row r="1038093" spans="9:11" x14ac:dyDescent="0.2">
      <c r="I1038093" s="3"/>
      <c r="J1038093" s="3"/>
      <c r="K1038093" s="3"/>
    </row>
    <row r="1038094" spans="9:11" x14ac:dyDescent="0.2">
      <c r="I1038094" s="3"/>
      <c r="J1038094" s="3"/>
      <c r="K1038094" s="3"/>
    </row>
    <row r="1038095" spans="9:11" x14ac:dyDescent="0.2">
      <c r="I1038095" s="3"/>
      <c r="J1038095" s="3"/>
      <c r="K1038095" s="3"/>
    </row>
    <row r="1038096" spans="9:11" x14ac:dyDescent="0.2">
      <c r="I1038096" s="3"/>
      <c r="J1038096" s="3"/>
      <c r="K1038096" s="3"/>
    </row>
    <row r="1038097" spans="9:11" x14ac:dyDescent="0.2">
      <c r="I1038097" s="3"/>
      <c r="J1038097" s="3"/>
      <c r="K1038097" s="3"/>
    </row>
    <row r="1038098" spans="9:11" x14ac:dyDescent="0.2">
      <c r="I1038098" s="3"/>
      <c r="J1038098" s="3"/>
      <c r="K1038098" s="3"/>
    </row>
    <row r="1038099" spans="9:11" x14ac:dyDescent="0.2">
      <c r="I1038099" s="3"/>
      <c r="J1038099" s="3"/>
      <c r="K1038099" s="3"/>
    </row>
    <row r="1038100" spans="9:11" x14ac:dyDescent="0.2">
      <c r="I1038100" s="3"/>
      <c r="J1038100" s="3"/>
      <c r="K1038100" s="3"/>
    </row>
    <row r="1038101" spans="9:11" x14ac:dyDescent="0.2">
      <c r="I1038101" s="3"/>
      <c r="J1038101" s="3"/>
      <c r="K1038101" s="3"/>
    </row>
    <row r="1038102" spans="9:11" x14ac:dyDescent="0.2">
      <c r="I1038102" s="3"/>
      <c r="J1038102" s="3"/>
      <c r="K1038102" s="3"/>
    </row>
    <row r="1038103" spans="9:11" x14ac:dyDescent="0.2">
      <c r="I1038103" s="3"/>
      <c r="J1038103" s="3"/>
      <c r="K1038103" s="3"/>
    </row>
    <row r="1038104" spans="9:11" x14ac:dyDescent="0.2">
      <c r="I1038104" s="3"/>
      <c r="J1038104" s="3"/>
      <c r="K1038104" s="3"/>
    </row>
    <row r="1038105" spans="9:11" x14ac:dyDescent="0.2">
      <c r="I1038105" s="3"/>
      <c r="J1038105" s="3"/>
      <c r="K1038105" s="3"/>
    </row>
    <row r="1038106" spans="9:11" x14ac:dyDescent="0.2">
      <c r="I1038106" s="3"/>
      <c r="J1038106" s="3"/>
      <c r="K1038106" s="3"/>
    </row>
    <row r="1038107" spans="9:11" x14ac:dyDescent="0.2">
      <c r="I1038107" s="3"/>
      <c r="J1038107" s="3"/>
      <c r="K1038107" s="3"/>
    </row>
    <row r="1038108" spans="9:11" x14ac:dyDescent="0.2">
      <c r="I1038108" s="3"/>
      <c r="J1038108" s="3"/>
      <c r="K1038108" s="3"/>
    </row>
    <row r="1038109" spans="9:11" x14ac:dyDescent="0.2">
      <c r="I1038109" s="3"/>
      <c r="J1038109" s="3"/>
      <c r="K1038109" s="3"/>
    </row>
    <row r="1038110" spans="9:11" x14ac:dyDescent="0.2">
      <c r="I1038110" s="3"/>
      <c r="J1038110" s="3"/>
      <c r="K1038110" s="3"/>
    </row>
    <row r="1038111" spans="9:11" x14ac:dyDescent="0.2">
      <c r="I1038111" s="3"/>
      <c r="J1038111" s="3"/>
      <c r="K1038111" s="3"/>
    </row>
    <row r="1038112" spans="9:11" x14ac:dyDescent="0.2">
      <c r="I1038112" s="3"/>
      <c r="J1038112" s="3"/>
      <c r="K1038112" s="3"/>
    </row>
    <row r="1038113" spans="9:11" x14ac:dyDescent="0.2">
      <c r="I1038113" s="3"/>
      <c r="J1038113" s="3"/>
      <c r="K1038113" s="3"/>
    </row>
    <row r="1038114" spans="9:11" x14ac:dyDescent="0.2">
      <c r="I1038114" s="3"/>
      <c r="J1038114" s="3"/>
      <c r="K1038114" s="3"/>
    </row>
    <row r="1038115" spans="9:11" x14ac:dyDescent="0.2">
      <c r="I1038115" s="3"/>
      <c r="J1038115" s="3"/>
      <c r="K1038115" s="3"/>
    </row>
    <row r="1038116" spans="9:11" x14ac:dyDescent="0.2">
      <c r="I1038116" s="3"/>
      <c r="J1038116" s="3"/>
      <c r="K1038116" s="3"/>
    </row>
    <row r="1038117" spans="9:11" x14ac:dyDescent="0.2">
      <c r="I1038117" s="3"/>
      <c r="J1038117" s="3"/>
      <c r="K1038117" s="3"/>
    </row>
    <row r="1038118" spans="9:11" x14ac:dyDescent="0.2">
      <c r="I1038118" s="3"/>
      <c r="J1038118" s="3"/>
      <c r="K1038118" s="3"/>
    </row>
    <row r="1038119" spans="9:11" x14ac:dyDescent="0.2">
      <c r="I1038119" s="3"/>
      <c r="J1038119" s="3"/>
      <c r="K1038119" s="3"/>
    </row>
    <row r="1038120" spans="9:11" x14ac:dyDescent="0.2">
      <c r="I1038120" s="3"/>
      <c r="J1038120" s="3"/>
      <c r="K1038120" s="3"/>
    </row>
    <row r="1038121" spans="9:11" x14ac:dyDescent="0.2">
      <c r="I1038121" s="3"/>
      <c r="J1038121" s="3"/>
      <c r="K1038121" s="3"/>
    </row>
    <row r="1038122" spans="9:11" x14ac:dyDescent="0.2">
      <c r="I1038122" s="3"/>
      <c r="J1038122" s="3"/>
      <c r="K1038122" s="3"/>
    </row>
    <row r="1038123" spans="9:11" x14ac:dyDescent="0.2">
      <c r="I1038123" s="3"/>
      <c r="J1038123" s="3"/>
      <c r="K1038123" s="3"/>
    </row>
    <row r="1038124" spans="9:11" x14ac:dyDescent="0.2">
      <c r="I1038124" s="3"/>
      <c r="J1038124" s="3"/>
      <c r="K1038124" s="3"/>
    </row>
    <row r="1038125" spans="9:11" x14ac:dyDescent="0.2">
      <c r="I1038125" s="3"/>
      <c r="J1038125" s="3"/>
      <c r="K1038125" s="3"/>
    </row>
    <row r="1038126" spans="9:11" x14ac:dyDescent="0.2">
      <c r="I1038126" s="3"/>
      <c r="J1038126" s="3"/>
      <c r="K1038126" s="3"/>
    </row>
    <row r="1038127" spans="9:11" x14ac:dyDescent="0.2">
      <c r="I1038127" s="3"/>
      <c r="J1038127" s="3"/>
      <c r="K1038127" s="3"/>
    </row>
    <row r="1038128" spans="9:11" x14ac:dyDescent="0.2">
      <c r="I1038128" s="3"/>
      <c r="J1038128" s="3"/>
      <c r="K1038128" s="3"/>
    </row>
    <row r="1038129" spans="9:11" x14ac:dyDescent="0.2">
      <c r="I1038129" s="3"/>
      <c r="J1038129" s="3"/>
      <c r="K1038129" s="3"/>
    </row>
    <row r="1038130" spans="9:11" x14ac:dyDescent="0.2">
      <c r="I1038130" s="3"/>
      <c r="J1038130" s="3"/>
      <c r="K1038130" s="3"/>
    </row>
    <row r="1038131" spans="9:11" x14ac:dyDescent="0.2">
      <c r="I1038131" s="3"/>
      <c r="J1038131" s="3"/>
      <c r="K1038131" s="3"/>
    </row>
    <row r="1038132" spans="9:11" x14ac:dyDescent="0.2">
      <c r="I1038132" s="3"/>
      <c r="J1038132" s="3"/>
      <c r="K1038132" s="3"/>
    </row>
    <row r="1038133" spans="9:11" x14ac:dyDescent="0.2">
      <c r="I1038133" s="3"/>
      <c r="J1038133" s="3"/>
      <c r="K1038133" s="3"/>
    </row>
    <row r="1038134" spans="9:11" x14ac:dyDescent="0.2">
      <c r="I1038134" s="3"/>
      <c r="J1038134" s="3"/>
      <c r="K1038134" s="3"/>
    </row>
    <row r="1038135" spans="9:11" x14ac:dyDescent="0.2">
      <c r="I1038135" s="3"/>
      <c r="J1038135" s="3"/>
      <c r="K1038135" s="3"/>
    </row>
    <row r="1038136" spans="9:11" x14ac:dyDescent="0.2">
      <c r="I1038136" s="3"/>
      <c r="J1038136" s="3"/>
      <c r="K1038136" s="3"/>
    </row>
    <row r="1038137" spans="9:11" x14ac:dyDescent="0.2">
      <c r="I1038137" s="3"/>
      <c r="J1038137" s="3"/>
      <c r="K1038137" s="3"/>
    </row>
    <row r="1038138" spans="9:11" x14ac:dyDescent="0.2">
      <c r="I1038138" s="3"/>
      <c r="J1038138" s="3"/>
      <c r="K1038138" s="3"/>
    </row>
    <row r="1038139" spans="9:11" x14ac:dyDescent="0.2">
      <c r="I1038139" s="3"/>
      <c r="J1038139" s="3"/>
      <c r="K1038139" s="3"/>
    </row>
    <row r="1038140" spans="9:11" x14ac:dyDescent="0.2">
      <c r="I1038140" s="3"/>
      <c r="J1038140" s="3"/>
      <c r="K1038140" s="3"/>
    </row>
    <row r="1038141" spans="9:11" x14ac:dyDescent="0.2">
      <c r="I1038141" s="3"/>
      <c r="J1038141" s="3"/>
      <c r="K1038141" s="3"/>
    </row>
    <row r="1038142" spans="9:11" x14ac:dyDescent="0.2">
      <c r="I1038142" s="3"/>
      <c r="J1038142" s="3"/>
      <c r="K1038142" s="3"/>
    </row>
    <row r="1038143" spans="9:11" x14ac:dyDescent="0.2">
      <c r="I1038143" s="3"/>
      <c r="J1038143" s="3"/>
      <c r="K1038143" s="3"/>
    </row>
    <row r="1038144" spans="9:11" x14ac:dyDescent="0.2">
      <c r="I1038144" s="3"/>
      <c r="J1038144" s="3"/>
      <c r="K1038144" s="3"/>
    </row>
    <row r="1038145" spans="9:11" x14ac:dyDescent="0.2">
      <c r="I1038145" s="3"/>
      <c r="J1038145" s="3"/>
      <c r="K1038145" s="3"/>
    </row>
    <row r="1038146" spans="9:11" x14ac:dyDescent="0.2">
      <c r="I1038146" s="3"/>
      <c r="J1038146" s="3"/>
      <c r="K1038146" s="3"/>
    </row>
    <row r="1038147" spans="9:11" x14ac:dyDescent="0.2">
      <c r="I1038147" s="3"/>
      <c r="J1038147" s="3"/>
      <c r="K1038147" s="3"/>
    </row>
    <row r="1038148" spans="9:11" x14ac:dyDescent="0.2">
      <c r="I1038148" s="3"/>
      <c r="J1038148" s="3"/>
      <c r="K1038148" s="3"/>
    </row>
    <row r="1038149" spans="9:11" x14ac:dyDescent="0.2">
      <c r="I1038149" s="3"/>
      <c r="J1038149" s="3"/>
      <c r="K1038149" s="3"/>
    </row>
    <row r="1038150" spans="9:11" x14ac:dyDescent="0.2">
      <c r="I1038150" s="3"/>
      <c r="J1038150" s="3"/>
      <c r="K1038150" s="3"/>
    </row>
    <row r="1038151" spans="9:11" x14ac:dyDescent="0.2">
      <c r="I1038151" s="3"/>
      <c r="J1038151" s="3"/>
      <c r="K1038151" s="3"/>
    </row>
    <row r="1038152" spans="9:11" x14ac:dyDescent="0.2">
      <c r="I1038152" s="3"/>
      <c r="J1038152" s="3"/>
      <c r="K1038152" s="3"/>
    </row>
    <row r="1038153" spans="9:11" x14ac:dyDescent="0.2">
      <c r="I1038153" s="3"/>
      <c r="J1038153" s="3"/>
      <c r="K1038153" s="3"/>
    </row>
    <row r="1038154" spans="9:11" x14ac:dyDescent="0.2">
      <c r="I1038154" s="3"/>
      <c r="J1038154" s="3"/>
      <c r="K1038154" s="3"/>
    </row>
    <row r="1038155" spans="9:11" x14ac:dyDescent="0.2">
      <c r="I1038155" s="3"/>
      <c r="J1038155" s="3"/>
      <c r="K1038155" s="3"/>
    </row>
    <row r="1038156" spans="9:11" x14ac:dyDescent="0.2">
      <c r="I1038156" s="3"/>
      <c r="J1038156" s="3"/>
      <c r="K1038156" s="3"/>
    </row>
    <row r="1038157" spans="9:11" x14ac:dyDescent="0.2">
      <c r="I1038157" s="3"/>
      <c r="J1038157" s="3"/>
      <c r="K1038157" s="3"/>
    </row>
    <row r="1038158" spans="9:11" x14ac:dyDescent="0.2">
      <c r="I1038158" s="3"/>
      <c r="J1038158" s="3"/>
      <c r="K1038158" s="3"/>
    </row>
    <row r="1038159" spans="9:11" x14ac:dyDescent="0.2">
      <c r="I1038159" s="3"/>
      <c r="J1038159" s="3"/>
      <c r="K1038159" s="3"/>
    </row>
    <row r="1038160" spans="9:11" x14ac:dyDescent="0.2">
      <c r="I1038160" s="3"/>
      <c r="J1038160" s="3"/>
      <c r="K1038160" s="3"/>
    </row>
    <row r="1038161" spans="9:11" x14ac:dyDescent="0.2">
      <c r="I1038161" s="3"/>
      <c r="J1038161" s="3"/>
      <c r="K1038161" s="3"/>
    </row>
    <row r="1038162" spans="9:11" x14ac:dyDescent="0.2">
      <c r="I1038162" s="3"/>
      <c r="J1038162" s="3"/>
      <c r="K1038162" s="3"/>
    </row>
    <row r="1038163" spans="9:11" x14ac:dyDescent="0.2">
      <c r="I1038163" s="3"/>
      <c r="J1038163" s="3"/>
      <c r="K1038163" s="3"/>
    </row>
    <row r="1038164" spans="9:11" x14ac:dyDescent="0.2">
      <c r="I1038164" s="3"/>
      <c r="J1038164" s="3"/>
      <c r="K1038164" s="3"/>
    </row>
    <row r="1038165" spans="9:11" x14ac:dyDescent="0.2">
      <c r="I1038165" s="3"/>
      <c r="J1038165" s="3"/>
      <c r="K1038165" s="3"/>
    </row>
    <row r="1038166" spans="9:11" x14ac:dyDescent="0.2">
      <c r="I1038166" s="3"/>
      <c r="J1038166" s="3"/>
      <c r="K1038166" s="3"/>
    </row>
    <row r="1038167" spans="9:11" x14ac:dyDescent="0.2">
      <c r="I1038167" s="3"/>
      <c r="J1038167" s="3"/>
      <c r="K1038167" s="3"/>
    </row>
    <row r="1038168" spans="9:11" x14ac:dyDescent="0.2">
      <c r="I1038168" s="3"/>
      <c r="J1038168" s="3"/>
      <c r="K1038168" s="3"/>
    </row>
    <row r="1038169" spans="9:11" x14ac:dyDescent="0.2">
      <c r="I1038169" s="3"/>
      <c r="J1038169" s="3"/>
      <c r="K1038169" s="3"/>
    </row>
    <row r="1038170" spans="9:11" x14ac:dyDescent="0.2">
      <c r="I1038170" s="3"/>
      <c r="J1038170" s="3"/>
      <c r="K1038170" s="3"/>
    </row>
    <row r="1038171" spans="9:11" x14ac:dyDescent="0.2">
      <c r="I1038171" s="3"/>
      <c r="J1038171" s="3"/>
      <c r="K1038171" s="3"/>
    </row>
    <row r="1038172" spans="9:11" x14ac:dyDescent="0.2">
      <c r="I1038172" s="3"/>
      <c r="J1038172" s="3"/>
      <c r="K1038172" s="3"/>
    </row>
    <row r="1038173" spans="9:11" x14ac:dyDescent="0.2">
      <c r="I1038173" s="3"/>
      <c r="J1038173" s="3"/>
      <c r="K1038173" s="3"/>
    </row>
    <row r="1038174" spans="9:11" x14ac:dyDescent="0.2">
      <c r="I1038174" s="3"/>
      <c r="J1038174" s="3"/>
      <c r="K1038174" s="3"/>
    </row>
    <row r="1038175" spans="9:11" x14ac:dyDescent="0.2">
      <c r="I1038175" s="3"/>
      <c r="J1038175" s="3"/>
      <c r="K1038175" s="3"/>
    </row>
    <row r="1038176" spans="9:11" x14ac:dyDescent="0.2">
      <c r="I1038176" s="3"/>
      <c r="J1038176" s="3"/>
      <c r="K1038176" s="3"/>
    </row>
    <row r="1038177" spans="9:11" x14ac:dyDescent="0.2">
      <c r="I1038177" s="3"/>
      <c r="J1038177" s="3"/>
      <c r="K1038177" s="3"/>
    </row>
    <row r="1038178" spans="9:11" x14ac:dyDescent="0.2">
      <c r="I1038178" s="3"/>
      <c r="J1038178" s="3"/>
      <c r="K1038178" s="3"/>
    </row>
    <row r="1038179" spans="9:11" x14ac:dyDescent="0.2">
      <c r="I1038179" s="3"/>
      <c r="J1038179" s="3"/>
      <c r="K1038179" s="3"/>
    </row>
    <row r="1038180" spans="9:11" x14ac:dyDescent="0.2">
      <c r="I1038180" s="3"/>
      <c r="J1038180" s="3"/>
      <c r="K1038180" s="3"/>
    </row>
    <row r="1038181" spans="9:11" x14ac:dyDescent="0.2">
      <c r="I1038181" s="3"/>
      <c r="J1038181" s="3"/>
      <c r="K1038181" s="3"/>
    </row>
    <row r="1038182" spans="9:11" x14ac:dyDescent="0.2">
      <c r="I1038182" s="3"/>
      <c r="J1038182" s="3"/>
      <c r="K1038182" s="3"/>
    </row>
    <row r="1038183" spans="9:11" x14ac:dyDescent="0.2">
      <c r="I1038183" s="3"/>
      <c r="J1038183" s="3"/>
      <c r="K1038183" s="3"/>
    </row>
    <row r="1038184" spans="9:11" x14ac:dyDescent="0.2">
      <c r="I1038184" s="3"/>
      <c r="J1038184" s="3"/>
      <c r="K1038184" s="3"/>
    </row>
    <row r="1038185" spans="9:11" x14ac:dyDescent="0.2">
      <c r="I1038185" s="3"/>
      <c r="J1038185" s="3"/>
      <c r="K1038185" s="3"/>
    </row>
    <row r="1038186" spans="9:11" x14ac:dyDescent="0.2">
      <c r="I1038186" s="3"/>
      <c r="J1038186" s="3"/>
      <c r="K1038186" s="3"/>
    </row>
    <row r="1038187" spans="9:11" x14ac:dyDescent="0.2">
      <c r="I1038187" s="3"/>
      <c r="J1038187" s="3"/>
      <c r="K1038187" s="3"/>
    </row>
    <row r="1038188" spans="9:11" x14ac:dyDescent="0.2">
      <c r="I1038188" s="3"/>
      <c r="J1038188" s="3"/>
      <c r="K1038188" s="3"/>
    </row>
    <row r="1038189" spans="9:11" x14ac:dyDescent="0.2">
      <c r="I1038189" s="3"/>
      <c r="J1038189" s="3"/>
      <c r="K1038189" s="3"/>
    </row>
    <row r="1038190" spans="9:11" x14ac:dyDescent="0.2">
      <c r="I1038190" s="3"/>
      <c r="J1038190" s="3"/>
      <c r="K1038190" s="3"/>
    </row>
    <row r="1038191" spans="9:11" x14ac:dyDescent="0.2">
      <c r="I1038191" s="3"/>
      <c r="J1038191" s="3"/>
      <c r="K1038191" s="3"/>
    </row>
    <row r="1038192" spans="9:11" x14ac:dyDescent="0.2">
      <c r="I1038192" s="3"/>
      <c r="J1038192" s="3"/>
      <c r="K1038192" s="3"/>
    </row>
    <row r="1038193" spans="9:11" x14ac:dyDescent="0.2">
      <c r="I1038193" s="3"/>
      <c r="J1038193" s="3"/>
      <c r="K1038193" s="3"/>
    </row>
    <row r="1038194" spans="9:11" x14ac:dyDescent="0.2">
      <c r="I1038194" s="3"/>
      <c r="J1038194" s="3"/>
      <c r="K1038194" s="3"/>
    </row>
    <row r="1038195" spans="9:11" x14ac:dyDescent="0.2">
      <c r="I1038195" s="3"/>
      <c r="J1038195" s="3"/>
      <c r="K1038195" s="3"/>
    </row>
    <row r="1038196" spans="9:11" x14ac:dyDescent="0.2">
      <c r="I1038196" s="3"/>
      <c r="J1038196" s="3"/>
      <c r="K1038196" s="3"/>
    </row>
    <row r="1038197" spans="9:11" x14ac:dyDescent="0.2">
      <c r="I1038197" s="3"/>
      <c r="J1038197" s="3"/>
      <c r="K1038197" s="3"/>
    </row>
    <row r="1038198" spans="9:11" x14ac:dyDescent="0.2">
      <c r="I1038198" s="3"/>
      <c r="J1038198" s="3"/>
      <c r="K1038198" s="3"/>
    </row>
    <row r="1038199" spans="9:11" x14ac:dyDescent="0.2">
      <c r="I1038199" s="3"/>
      <c r="J1038199" s="3"/>
      <c r="K1038199" s="3"/>
    </row>
    <row r="1038200" spans="9:11" x14ac:dyDescent="0.2">
      <c r="I1038200" s="3"/>
      <c r="J1038200" s="3"/>
      <c r="K1038200" s="3"/>
    </row>
    <row r="1038201" spans="9:11" x14ac:dyDescent="0.2">
      <c r="I1038201" s="3"/>
      <c r="J1038201" s="3"/>
      <c r="K1038201" s="3"/>
    </row>
    <row r="1038202" spans="9:11" x14ac:dyDescent="0.2">
      <c r="I1038202" s="3"/>
      <c r="J1038202" s="3"/>
      <c r="K1038202" s="3"/>
    </row>
    <row r="1038203" spans="9:11" x14ac:dyDescent="0.2">
      <c r="I1038203" s="3"/>
      <c r="J1038203" s="3"/>
      <c r="K1038203" s="3"/>
    </row>
    <row r="1038204" spans="9:11" x14ac:dyDescent="0.2">
      <c r="I1038204" s="3"/>
      <c r="J1038204" s="3"/>
      <c r="K1038204" s="3"/>
    </row>
    <row r="1038205" spans="9:11" x14ac:dyDescent="0.2">
      <c r="I1038205" s="3"/>
      <c r="J1038205" s="3"/>
      <c r="K1038205" s="3"/>
    </row>
    <row r="1038206" spans="9:11" x14ac:dyDescent="0.2">
      <c r="I1038206" s="3"/>
      <c r="J1038206" s="3"/>
      <c r="K1038206" s="3"/>
    </row>
    <row r="1038207" spans="9:11" x14ac:dyDescent="0.2">
      <c r="I1038207" s="3"/>
      <c r="J1038207" s="3"/>
      <c r="K1038207" s="3"/>
    </row>
    <row r="1038208" spans="9:11" x14ac:dyDescent="0.2">
      <c r="I1038208" s="3"/>
      <c r="J1038208" s="3"/>
      <c r="K1038208" s="3"/>
    </row>
    <row r="1038209" spans="9:11" x14ac:dyDescent="0.2">
      <c r="I1038209" s="3"/>
      <c r="J1038209" s="3"/>
      <c r="K1038209" s="3"/>
    </row>
    <row r="1038210" spans="9:11" x14ac:dyDescent="0.2">
      <c r="I1038210" s="3"/>
      <c r="J1038210" s="3"/>
      <c r="K1038210" s="3"/>
    </row>
    <row r="1038211" spans="9:11" x14ac:dyDescent="0.2">
      <c r="I1038211" s="3"/>
      <c r="J1038211" s="3"/>
      <c r="K1038211" s="3"/>
    </row>
    <row r="1038212" spans="9:11" x14ac:dyDescent="0.2">
      <c r="I1038212" s="3"/>
      <c r="J1038212" s="3"/>
      <c r="K1038212" s="3"/>
    </row>
    <row r="1038213" spans="9:11" x14ac:dyDescent="0.2">
      <c r="I1038213" s="3"/>
      <c r="J1038213" s="3"/>
      <c r="K1038213" s="3"/>
    </row>
    <row r="1038214" spans="9:11" x14ac:dyDescent="0.2">
      <c r="I1038214" s="3"/>
      <c r="J1038214" s="3"/>
      <c r="K1038214" s="3"/>
    </row>
    <row r="1038215" spans="9:11" x14ac:dyDescent="0.2">
      <c r="I1038215" s="3"/>
      <c r="J1038215" s="3"/>
      <c r="K1038215" s="3"/>
    </row>
    <row r="1038216" spans="9:11" x14ac:dyDescent="0.2">
      <c r="I1038216" s="3"/>
      <c r="J1038216" s="3"/>
      <c r="K1038216" s="3"/>
    </row>
    <row r="1038217" spans="9:11" x14ac:dyDescent="0.2">
      <c r="I1038217" s="3"/>
      <c r="J1038217" s="3"/>
      <c r="K1038217" s="3"/>
    </row>
    <row r="1038218" spans="9:11" x14ac:dyDescent="0.2">
      <c r="I1038218" s="3"/>
      <c r="J1038218" s="3"/>
      <c r="K1038218" s="3"/>
    </row>
    <row r="1038219" spans="9:11" x14ac:dyDescent="0.2">
      <c r="I1038219" s="3"/>
      <c r="J1038219" s="3"/>
      <c r="K1038219" s="3"/>
    </row>
    <row r="1038220" spans="9:11" x14ac:dyDescent="0.2">
      <c r="I1038220" s="3"/>
      <c r="J1038220" s="3"/>
      <c r="K1038220" s="3"/>
    </row>
    <row r="1038221" spans="9:11" x14ac:dyDescent="0.2">
      <c r="I1038221" s="3"/>
      <c r="J1038221" s="3"/>
      <c r="K1038221" s="3"/>
    </row>
    <row r="1038222" spans="9:11" x14ac:dyDescent="0.2">
      <c r="I1038222" s="3"/>
      <c r="J1038222" s="3"/>
      <c r="K1038222" s="3"/>
    </row>
    <row r="1038223" spans="9:11" x14ac:dyDescent="0.2">
      <c r="I1038223" s="3"/>
      <c r="J1038223" s="3"/>
      <c r="K1038223" s="3"/>
    </row>
    <row r="1038224" spans="9:11" x14ac:dyDescent="0.2">
      <c r="I1038224" s="3"/>
      <c r="J1038224" s="3"/>
      <c r="K1038224" s="3"/>
    </row>
    <row r="1038225" spans="9:11" x14ac:dyDescent="0.2">
      <c r="I1038225" s="3"/>
      <c r="J1038225" s="3"/>
      <c r="K1038225" s="3"/>
    </row>
    <row r="1038226" spans="9:11" x14ac:dyDescent="0.2">
      <c r="I1038226" s="3"/>
      <c r="J1038226" s="3"/>
      <c r="K1038226" s="3"/>
    </row>
    <row r="1038227" spans="9:11" x14ac:dyDescent="0.2">
      <c r="I1038227" s="3"/>
      <c r="J1038227" s="3"/>
      <c r="K1038227" s="3"/>
    </row>
    <row r="1038228" spans="9:11" x14ac:dyDescent="0.2">
      <c r="I1038228" s="3"/>
      <c r="J1038228" s="3"/>
      <c r="K1038228" s="3"/>
    </row>
    <row r="1038229" spans="9:11" x14ac:dyDescent="0.2">
      <c r="I1038229" s="3"/>
      <c r="J1038229" s="3"/>
      <c r="K1038229" s="3"/>
    </row>
    <row r="1038230" spans="9:11" x14ac:dyDescent="0.2">
      <c r="I1038230" s="3"/>
      <c r="J1038230" s="3"/>
      <c r="K1038230" s="3"/>
    </row>
    <row r="1038231" spans="9:11" x14ac:dyDescent="0.2">
      <c r="I1038231" s="3"/>
      <c r="J1038231" s="3"/>
      <c r="K1038231" s="3"/>
    </row>
    <row r="1038232" spans="9:11" x14ac:dyDescent="0.2">
      <c r="I1038232" s="3"/>
      <c r="J1038232" s="3"/>
      <c r="K1038232" s="3"/>
    </row>
    <row r="1038233" spans="9:11" x14ac:dyDescent="0.2">
      <c r="I1038233" s="3"/>
      <c r="J1038233" s="3"/>
      <c r="K1038233" s="3"/>
    </row>
    <row r="1038234" spans="9:11" x14ac:dyDescent="0.2">
      <c r="I1038234" s="3"/>
      <c r="J1038234" s="3"/>
      <c r="K1038234" s="3"/>
    </row>
    <row r="1038235" spans="9:11" x14ac:dyDescent="0.2">
      <c r="I1038235" s="3"/>
      <c r="J1038235" s="3"/>
      <c r="K1038235" s="3"/>
    </row>
    <row r="1038236" spans="9:11" x14ac:dyDescent="0.2">
      <c r="I1038236" s="3"/>
      <c r="J1038236" s="3"/>
      <c r="K1038236" s="3"/>
    </row>
    <row r="1038237" spans="9:11" x14ac:dyDescent="0.2">
      <c r="I1038237" s="3"/>
      <c r="J1038237" s="3"/>
      <c r="K1038237" s="3"/>
    </row>
    <row r="1038238" spans="9:11" x14ac:dyDescent="0.2">
      <c r="I1038238" s="3"/>
      <c r="J1038238" s="3"/>
      <c r="K1038238" s="3"/>
    </row>
    <row r="1038239" spans="9:11" x14ac:dyDescent="0.2">
      <c r="I1038239" s="3"/>
      <c r="J1038239" s="3"/>
      <c r="K1038239" s="3"/>
    </row>
    <row r="1038240" spans="9:11" x14ac:dyDescent="0.2">
      <c r="I1038240" s="3"/>
      <c r="J1038240" s="3"/>
      <c r="K1038240" s="3"/>
    </row>
    <row r="1038241" spans="9:11" x14ac:dyDescent="0.2">
      <c r="I1038241" s="3"/>
      <c r="J1038241" s="3"/>
      <c r="K1038241" s="3"/>
    </row>
    <row r="1038242" spans="9:11" x14ac:dyDescent="0.2">
      <c r="I1038242" s="3"/>
      <c r="J1038242" s="3"/>
      <c r="K1038242" s="3"/>
    </row>
    <row r="1038243" spans="9:11" x14ac:dyDescent="0.2">
      <c r="I1038243" s="3"/>
      <c r="J1038243" s="3"/>
      <c r="K1038243" s="3"/>
    </row>
    <row r="1038244" spans="9:11" x14ac:dyDescent="0.2">
      <c r="I1038244" s="3"/>
      <c r="J1038244" s="3"/>
      <c r="K1038244" s="3"/>
    </row>
    <row r="1038245" spans="9:11" x14ac:dyDescent="0.2">
      <c r="I1038245" s="3"/>
      <c r="J1038245" s="3"/>
      <c r="K1038245" s="3"/>
    </row>
    <row r="1038246" spans="9:11" x14ac:dyDescent="0.2">
      <c r="I1038246" s="3"/>
      <c r="J1038246" s="3"/>
      <c r="K1038246" s="3"/>
    </row>
    <row r="1038247" spans="9:11" x14ac:dyDescent="0.2">
      <c r="I1038247" s="3"/>
      <c r="J1038247" s="3"/>
      <c r="K1038247" s="3"/>
    </row>
    <row r="1038248" spans="9:11" x14ac:dyDescent="0.2">
      <c r="I1038248" s="3"/>
      <c r="J1038248" s="3"/>
      <c r="K1038248" s="3"/>
    </row>
    <row r="1038249" spans="9:11" x14ac:dyDescent="0.2">
      <c r="I1038249" s="3"/>
      <c r="J1038249" s="3"/>
      <c r="K1038249" s="3"/>
    </row>
    <row r="1038250" spans="9:11" x14ac:dyDescent="0.2">
      <c r="I1038250" s="3"/>
      <c r="J1038250" s="3"/>
      <c r="K1038250" s="3"/>
    </row>
    <row r="1038251" spans="9:11" x14ac:dyDescent="0.2">
      <c r="I1038251" s="3"/>
      <c r="J1038251" s="3"/>
      <c r="K1038251" s="3"/>
    </row>
    <row r="1038252" spans="9:11" x14ac:dyDescent="0.2">
      <c r="I1038252" s="3"/>
      <c r="J1038252" s="3"/>
      <c r="K1038252" s="3"/>
    </row>
    <row r="1038253" spans="9:11" x14ac:dyDescent="0.2">
      <c r="I1038253" s="3"/>
      <c r="J1038253" s="3"/>
      <c r="K1038253" s="3"/>
    </row>
    <row r="1038254" spans="9:11" x14ac:dyDescent="0.2">
      <c r="I1038254" s="3"/>
      <c r="J1038254" s="3"/>
      <c r="K1038254" s="3"/>
    </row>
    <row r="1038255" spans="9:11" x14ac:dyDescent="0.2">
      <c r="I1038255" s="3"/>
      <c r="J1038255" s="3"/>
      <c r="K1038255" s="3"/>
    </row>
    <row r="1038256" spans="9:11" x14ac:dyDescent="0.2">
      <c r="I1038256" s="3"/>
      <c r="J1038256" s="3"/>
      <c r="K1038256" s="3"/>
    </row>
    <row r="1038257" spans="9:11" x14ac:dyDescent="0.2">
      <c r="I1038257" s="3"/>
      <c r="J1038257" s="3"/>
      <c r="K1038257" s="3"/>
    </row>
    <row r="1038258" spans="9:11" x14ac:dyDescent="0.2">
      <c r="I1038258" s="3"/>
      <c r="J1038258" s="3"/>
      <c r="K1038258" s="3"/>
    </row>
    <row r="1038259" spans="9:11" x14ac:dyDescent="0.2">
      <c r="I1038259" s="3"/>
      <c r="J1038259" s="3"/>
      <c r="K1038259" s="3"/>
    </row>
    <row r="1038260" spans="9:11" x14ac:dyDescent="0.2">
      <c r="I1038260" s="3"/>
      <c r="J1038260" s="3"/>
      <c r="K1038260" s="3"/>
    </row>
    <row r="1038261" spans="9:11" x14ac:dyDescent="0.2">
      <c r="I1038261" s="3"/>
      <c r="J1038261" s="3"/>
      <c r="K1038261" s="3"/>
    </row>
    <row r="1038262" spans="9:11" x14ac:dyDescent="0.2">
      <c r="I1038262" s="3"/>
      <c r="J1038262" s="3"/>
      <c r="K1038262" s="3"/>
    </row>
    <row r="1038263" spans="9:11" x14ac:dyDescent="0.2">
      <c r="I1038263" s="3"/>
      <c r="J1038263" s="3"/>
      <c r="K1038263" s="3"/>
    </row>
    <row r="1038264" spans="9:11" x14ac:dyDescent="0.2">
      <c r="I1038264" s="3"/>
      <c r="J1038264" s="3"/>
      <c r="K1038264" s="3"/>
    </row>
    <row r="1038265" spans="9:11" x14ac:dyDescent="0.2">
      <c r="I1038265" s="3"/>
      <c r="J1038265" s="3"/>
      <c r="K1038265" s="3"/>
    </row>
    <row r="1038266" spans="9:11" x14ac:dyDescent="0.2">
      <c r="I1038266" s="3"/>
      <c r="J1038266" s="3"/>
      <c r="K1038266" s="3"/>
    </row>
    <row r="1038267" spans="9:11" x14ac:dyDescent="0.2">
      <c r="I1038267" s="3"/>
      <c r="J1038267" s="3"/>
      <c r="K1038267" s="3"/>
    </row>
    <row r="1038268" spans="9:11" x14ac:dyDescent="0.2">
      <c r="I1038268" s="3"/>
      <c r="J1038268" s="3"/>
      <c r="K1038268" s="3"/>
    </row>
    <row r="1038269" spans="9:11" x14ac:dyDescent="0.2">
      <c r="I1038269" s="3"/>
      <c r="J1038269" s="3"/>
      <c r="K1038269" s="3"/>
    </row>
    <row r="1038270" spans="9:11" x14ac:dyDescent="0.2">
      <c r="I1038270" s="3"/>
      <c r="J1038270" s="3"/>
      <c r="K1038270" s="3"/>
    </row>
    <row r="1038271" spans="9:11" x14ac:dyDescent="0.2">
      <c r="I1038271" s="3"/>
      <c r="J1038271" s="3"/>
      <c r="K1038271" s="3"/>
    </row>
    <row r="1038272" spans="9:11" x14ac:dyDescent="0.2">
      <c r="I1038272" s="3"/>
      <c r="J1038272" s="3"/>
      <c r="K1038272" s="3"/>
    </row>
    <row r="1038273" spans="9:11" x14ac:dyDescent="0.2">
      <c r="I1038273" s="3"/>
      <c r="J1038273" s="3"/>
      <c r="K1038273" s="3"/>
    </row>
    <row r="1038274" spans="9:11" x14ac:dyDescent="0.2">
      <c r="I1038274" s="3"/>
      <c r="J1038274" s="3"/>
      <c r="K1038274" s="3"/>
    </row>
    <row r="1038275" spans="9:11" x14ac:dyDescent="0.2">
      <c r="I1038275" s="3"/>
      <c r="J1038275" s="3"/>
      <c r="K1038275" s="3"/>
    </row>
    <row r="1038276" spans="9:11" x14ac:dyDescent="0.2">
      <c r="I1038276" s="3"/>
      <c r="J1038276" s="3"/>
      <c r="K1038276" s="3"/>
    </row>
    <row r="1038277" spans="9:11" x14ac:dyDescent="0.2">
      <c r="I1038277" s="3"/>
      <c r="J1038277" s="3"/>
      <c r="K1038277" s="3"/>
    </row>
    <row r="1038278" spans="9:11" x14ac:dyDescent="0.2">
      <c r="I1038278" s="3"/>
      <c r="J1038278" s="3"/>
      <c r="K1038278" s="3"/>
    </row>
    <row r="1038279" spans="9:11" x14ac:dyDescent="0.2">
      <c r="I1038279" s="3"/>
      <c r="J1038279" s="3"/>
      <c r="K1038279" s="3"/>
    </row>
    <row r="1038280" spans="9:11" x14ac:dyDescent="0.2">
      <c r="I1038280" s="3"/>
      <c r="J1038280" s="3"/>
      <c r="K1038280" s="3"/>
    </row>
    <row r="1038281" spans="9:11" x14ac:dyDescent="0.2">
      <c r="I1038281" s="3"/>
      <c r="J1038281" s="3"/>
      <c r="K1038281" s="3"/>
    </row>
    <row r="1038282" spans="9:11" x14ac:dyDescent="0.2">
      <c r="I1038282" s="3"/>
      <c r="J1038282" s="3"/>
      <c r="K1038282" s="3"/>
    </row>
    <row r="1038283" spans="9:11" x14ac:dyDescent="0.2">
      <c r="I1038283" s="3"/>
      <c r="J1038283" s="3"/>
      <c r="K1038283" s="3"/>
    </row>
    <row r="1038284" spans="9:11" x14ac:dyDescent="0.2">
      <c r="I1038284" s="3"/>
      <c r="J1038284" s="3"/>
      <c r="K1038284" s="3"/>
    </row>
    <row r="1038285" spans="9:11" x14ac:dyDescent="0.2">
      <c r="I1038285" s="3"/>
      <c r="J1038285" s="3"/>
      <c r="K1038285" s="3"/>
    </row>
    <row r="1038286" spans="9:11" x14ac:dyDescent="0.2">
      <c r="I1038286" s="3"/>
      <c r="J1038286" s="3"/>
      <c r="K1038286" s="3"/>
    </row>
    <row r="1038287" spans="9:11" x14ac:dyDescent="0.2">
      <c r="I1038287" s="3"/>
      <c r="J1038287" s="3"/>
      <c r="K1038287" s="3"/>
    </row>
    <row r="1038288" spans="9:11" x14ac:dyDescent="0.2">
      <c r="I1038288" s="3"/>
      <c r="J1038288" s="3"/>
      <c r="K1038288" s="3"/>
    </row>
    <row r="1038289" spans="9:11" x14ac:dyDescent="0.2">
      <c r="I1038289" s="3"/>
      <c r="J1038289" s="3"/>
      <c r="K1038289" s="3"/>
    </row>
    <row r="1038290" spans="9:11" x14ac:dyDescent="0.2">
      <c r="I1038290" s="3"/>
      <c r="J1038290" s="3"/>
      <c r="K1038290" s="3"/>
    </row>
    <row r="1038291" spans="9:11" x14ac:dyDescent="0.2">
      <c r="I1038291" s="3"/>
      <c r="J1038291" s="3"/>
      <c r="K1038291" s="3"/>
    </row>
    <row r="1038292" spans="9:11" x14ac:dyDescent="0.2">
      <c r="I1038292" s="3"/>
      <c r="J1038292" s="3"/>
      <c r="K1038292" s="3"/>
    </row>
    <row r="1038293" spans="9:11" x14ac:dyDescent="0.2">
      <c r="I1038293" s="3"/>
      <c r="J1038293" s="3"/>
      <c r="K1038293" s="3"/>
    </row>
    <row r="1038294" spans="9:11" x14ac:dyDescent="0.2">
      <c r="I1038294" s="3"/>
      <c r="J1038294" s="3"/>
      <c r="K1038294" s="3"/>
    </row>
    <row r="1038295" spans="9:11" x14ac:dyDescent="0.2">
      <c r="I1038295" s="3"/>
      <c r="J1038295" s="3"/>
      <c r="K1038295" s="3"/>
    </row>
    <row r="1038296" spans="9:11" x14ac:dyDescent="0.2">
      <c r="I1038296" s="3"/>
      <c r="J1038296" s="3"/>
      <c r="K1038296" s="3"/>
    </row>
    <row r="1038297" spans="9:11" x14ac:dyDescent="0.2">
      <c r="I1038297" s="3"/>
      <c r="J1038297" s="3"/>
      <c r="K1038297" s="3"/>
    </row>
    <row r="1038298" spans="9:11" x14ac:dyDescent="0.2">
      <c r="I1038298" s="3"/>
      <c r="J1038298" s="3"/>
      <c r="K1038298" s="3"/>
    </row>
    <row r="1038299" spans="9:11" x14ac:dyDescent="0.2">
      <c r="I1038299" s="3"/>
      <c r="J1038299" s="3"/>
      <c r="K1038299" s="3"/>
    </row>
    <row r="1038300" spans="9:11" x14ac:dyDescent="0.2">
      <c r="I1038300" s="3"/>
      <c r="J1038300" s="3"/>
      <c r="K1038300" s="3"/>
    </row>
    <row r="1038301" spans="9:11" x14ac:dyDescent="0.2">
      <c r="I1038301" s="3"/>
      <c r="J1038301" s="3"/>
      <c r="K1038301" s="3"/>
    </row>
    <row r="1038302" spans="9:11" x14ac:dyDescent="0.2">
      <c r="I1038302" s="3"/>
      <c r="J1038302" s="3"/>
      <c r="K1038302" s="3"/>
    </row>
    <row r="1038303" spans="9:11" x14ac:dyDescent="0.2">
      <c r="I1038303" s="3"/>
      <c r="J1038303" s="3"/>
      <c r="K1038303" s="3"/>
    </row>
    <row r="1038304" spans="9:11" x14ac:dyDescent="0.2">
      <c r="I1038304" s="3"/>
      <c r="J1038304" s="3"/>
      <c r="K1038304" s="3"/>
    </row>
    <row r="1038305" spans="9:11" x14ac:dyDescent="0.2">
      <c r="I1038305" s="3"/>
      <c r="J1038305" s="3"/>
      <c r="K1038305" s="3"/>
    </row>
    <row r="1038306" spans="9:11" x14ac:dyDescent="0.2">
      <c r="I1038306" s="3"/>
      <c r="J1038306" s="3"/>
      <c r="K1038306" s="3"/>
    </row>
    <row r="1038307" spans="9:11" x14ac:dyDescent="0.2">
      <c r="I1038307" s="3"/>
      <c r="J1038307" s="3"/>
      <c r="K1038307" s="3"/>
    </row>
    <row r="1038308" spans="9:11" x14ac:dyDescent="0.2">
      <c r="I1038308" s="3"/>
      <c r="J1038308" s="3"/>
      <c r="K1038308" s="3"/>
    </row>
    <row r="1038309" spans="9:11" x14ac:dyDescent="0.2">
      <c r="I1038309" s="3"/>
      <c r="J1038309" s="3"/>
      <c r="K1038309" s="3"/>
    </row>
    <row r="1038310" spans="9:11" x14ac:dyDescent="0.2">
      <c r="I1038310" s="3"/>
      <c r="J1038310" s="3"/>
      <c r="K1038310" s="3"/>
    </row>
    <row r="1038311" spans="9:11" x14ac:dyDescent="0.2">
      <c r="I1038311" s="3"/>
      <c r="J1038311" s="3"/>
      <c r="K1038311" s="3"/>
    </row>
    <row r="1038312" spans="9:11" x14ac:dyDescent="0.2">
      <c r="I1038312" s="3"/>
      <c r="J1038312" s="3"/>
      <c r="K1038312" s="3"/>
    </row>
    <row r="1038313" spans="9:11" x14ac:dyDescent="0.2">
      <c r="I1038313" s="3"/>
      <c r="J1038313" s="3"/>
      <c r="K1038313" s="3"/>
    </row>
    <row r="1038314" spans="9:11" x14ac:dyDescent="0.2">
      <c r="I1038314" s="3"/>
      <c r="J1038314" s="3"/>
      <c r="K1038314" s="3"/>
    </row>
    <row r="1038315" spans="9:11" x14ac:dyDescent="0.2">
      <c r="I1038315" s="3"/>
      <c r="J1038315" s="3"/>
      <c r="K1038315" s="3"/>
    </row>
    <row r="1038316" spans="9:11" x14ac:dyDescent="0.2">
      <c r="I1038316" s="3"/>
      <c r="J1038316" s="3"/>
      <c r="K1038316" s="3"/>
    </row>
    <row r="1038317" spans="9:11" x14ac:dyDescent="0.2">
      <c r="I1038317" s="3"/>
      <c r="J1038317" s="3"/>
      <c r="K1038317" s="3"/>
    </row>
    <row r="1038318" spans="9:11" x14ac:dyDescent="0.2">
      <c r="I1038318" s="3"/>
      <c r="J1038318" s="3"/>
      <c r="K1038318" s="3"/>
    </row>
    <row r="1038319" spans="9:11" x14ac:dyDescent="0.2">
      <c r="I1038319" s="3"/>
      <c r="J1038319" s="3"/>
      <c r="K1038319" s="3"/>
    </row>
    <row r="1038320" spans="9:11" x14ac:dyDescent="0.2">
      <c r="I1038320" s="3"/>
      <c r="J1038320" s="3"/>
      <c r="K1038320" s="3"/>
    </row>
    <row r="1038321" spans="9:11" x14ac:dyDescent="0.2">
      <c r="I1038321" s="3"/>
      <c r="J1038321" s="3"/>
      <c r="K1038321" s="3"/>
    </row>
    <row r="1038322" spans="9:11" x14ac:dyDescent="0.2">
      <c r="I1038322" s="3"/>
      <c r="J1038322" s="3"/>
      <c r="K1038322" s="3"/>
    </row>
    <row r="1038323" spans="9:11" x14ac:dyDescent="0.2">
      <c r="I1038323" s="3"/>
      <c r="J1038323" s="3"/>
      <c r="K1038323" s="3"/>
    </row>
    <row r="1038324" spans="9:11" x14ac:dyDescent="0.2">
      <c r="I1038324" s="3"/>
      <c r="J1038324" s="3"/>
      <c r="K1038324" s="3"/>
    </row>
    <row r="1038325" spans="9:11" x14ac:dyDescent="0.2">
      <c r="I1038325" s="3"/>
      <c r="J1038325" s="3"/>
      <c r="K1038325" s="3"/>
    </row>
    <row r="1038326" spans="9:11" x14ac:dyDescent="0.2">
      <c r="I1038326" s="3"/>
      <c r="J1038326" s="3"/>
      <c r="K1038326" s="3"/>
    </row>
    <row r="1038327" spans="9:11" x14ac:dyDescent="0.2">
      <c r="I1038327" s="3"/>
      <c r="J1038327" s="3"/>
      <c r="K1038327" s="3"/>
    </row>
    <row r="1038328" spans="9:11" x14ac:dyDescent="0.2">
      <c r="I1038328" s="3"/>
      <c r="J1038328" s="3"/>
      <c r="K1038328" s="3"/>
    </row>
    <row r="1038329" spans="9:11" x14ac:dyDescent="0.2">
      <c r="I1038329" s="3"/>
      <c r="J1038329" s="3"/>
      <c r="K1038329" s="3"/>
    </row>
    <row r="1038330" spans="9:11" x14ac:dyDescent="0.2">
      <c r="I1038330" s="3"/>
      <c r="J1038330" s="3"/>
      <c r="K1038330" s="3"/>
    </row>
    <row r="1038331" spans="9:11" x14ac:dyDescent="0.2">
      <c r="I1038331" s="3"/>
      <c r="J1038331" s="3"/>
      <c r="K1038331" s="3"/>
    </row>
    <row r="1038332" spans="9:11" x14ac:dyDescent="0.2">
      <c r="I1038332" s="3"/>
      <c r="J1038332" s="3"/>
      <c r="K1038332" s="3"/>
    </row>
    <row r="1038333" spans="9:11" x14ac:dyDescent="0.2">
      <c r="I1038333" s="3"/>
      <c r="J1038333" s="3"/>
      <c r="K1038333" s="3"/>
    </row>
    <row r="1038334" spans="9:11" x14ac:dyDescent="0.2">
      <c r="I1038334" s="3"/>
      <c r="J1038334" s="3"/>
      <c r="K1038334" s="3"/>
    </row>
    <row r="1038335" spans="9:11" x14ac:dyDescent="0.2">
      <c r="I1038335" s="3"/>
      <c r="J1038335" s="3"/>
      <c r="K1038335" s="3"/>
    </row>
    <row r="1038336" spans="9:11" x14ac:dyDescent="0.2">
      <c r="I1038336" s="3"/>
      <c r="J1038336" s="3"/>
      <c r="K1038336" s="3"/>
    </row>
    <row r="1038337" spans="9:11" x14ac:dyDescent="0.2">
      <c r="I1038337" s="3"/>
      <c r="J1038337" s="3"/>
      <c r="K1038337" s="3"/>
    </row>
    <row r="1038338" spans="9:11" x14ac:dyDescent="0.2">
      <c r="I1038338" s="3"/>
      <c r="J1038338" s="3"/>
      <c r="K1038338" s="3"/>
    </row>
    <row r="1038339" spans="9:11" x14ac:dyDescent="0.2">
      <c r="I1038339" s="3"/>
      <c r="J1038339" s="3"/>
      <c r="K1038339" s="3"/>
    </row>
    <row r="1038340" spans="9:11" x14ac:dyDescent="0.2">
      <c r="I1038340" s="3"/>
      <c r="J1038340" s="3"/>
      <c r="K1038340" s="3"/>
    </row>
    <row r="1038341" spans="9:11" x14ac:dyDescent="0.2">
      <c r="I1038341" s="3"/>
      <c r="J1038341" s="3"/>
      <c r="K1038341" s="3"/>
    </row>
    <row r="1038342" spans="9:11" x14ac:dyDescent="0.2">
      <c r="I1038342" s="3"/>
      <c r="J1038342" s="3"/>
      <c r="K1038342" s="3"/>
    </row>
    <row r="1038343" spans="9:11" x14ac:dyDescent="0.2">
      <c r="I1038343" s="3"/>
      <c r="J1038343" s="3"/>
      <c r="K1038343" s="3"/>
    </row>
    <row r="1038344" spans="9:11" x14ac:dyDescent="0.2">
      <c r="I1038344" s="3"/>
      <c r="J1038344" s="3"/>
      <c r="K1038344" s="3"/>
    </row>
    <row r="1038345" spans="9:11" x14ac:dyDescent="0.2">
      <c r="I1038345" s="3"/>
      <c r="J1038345" s="3"/>
      <c r="K1038345" s="3"/>
    </row>
    <row r="1038346" spans="9:11" x14ac:dyDescent="0.2">
      <c r="I1038346" s="3"/>
      <c r="J1038346" s="3"/>
      <c r="K1038346" s="3"/>
    </row>
    <row r="1038347" spans="9:11" x14ac:dyDescent="0.2">
      <c r="I1038347" s="3"/>
      <c r="J1038347" s="3"/>
      <c r="K1038347" s="3"/>
    </row>
    <row r="1038348" spans="9:11" x14ac:dyDescent="0.2">
      <c r="I1038348" s="3"/>
      <c r="J1038348" s="3"/>
      <c r="K1038348" s="3"/>
    </row>
    <row r="1038349" spans="9:11" x14ac:dyDescent="0.2">
      <c r="I1038349" s="3"/>
      <c r="J1038349" s="3"/>
      <c r="K1038349" s="3"/>
    </row>
    <row r="1038350" spans="9:11" x14ac:dyDescent="0.2">
      <c r="I1038350" s="3"/>
      <c r="J1038350" s="3"/>
      <c r="K1038350" s="3"/>
    </row>
    <row r="1038351" spans="9:11" x14ac:dyDescent="0.2">
      <c r="I1038351" s="3"/>
      <c r="J1038351" s="3"/>
      <c r="K1038351" s="3"/>
    </row>
    <row r="1038352" spans="9:11" x14ac:dyDescent="0.2">
      <c r="I1038352" s="3"/>
      <c r="J1038352" s="3"/>
      <c r="K1038352" s="3"/>
    </row>
    <row r="1038353" spans="9:11" x14ac:dyDescent="0.2">
      <c r="I1038353" s="3"/>
      <c r="J1038353" s="3"/>
      <c r="K1038353" s="3"/>
    </row>
    <row r="1038354" spans="9:11" x14ac:dyDescent="0.2">
      <c r="I1038354" s="3"/>
      <c r="J1038354" s="3"/>
      <c r="K1038354" s="3"/>
    </row>
    <row r="1038355" spans="9:11" x14ac:dyDescent="0.2">
      <c r="I1038355" s="3"/>
      <c r="J1038355" s="3"/>
      <c r="K1038355" s="3"/>
    </row>
    <row r="1038356" spans="9:11" x14ac:dyDescent="0.2">
      <c r="I1038356" s="3"/>
      <c r="J1038356" s="3"/>
      <c r="K1038356" s="3"/>
    </row>
    <row r="1038357" spans="9:11" x14ac:dyDescent="0.2">
      <c r="I1038357" s="3"/>
      <c r="J1038357" s="3"/>
      <c r="K1038357" s="3"/>
    </row>
    <row r="1038358" spans="9:11" x14ac:dyDescent="0.2">
      <c r="I1038358" s="3"/>
      <c r="J1038358" s="3"/>
      <c r="K1038358" s="3"/>
    </row>
    <row r="1038359" spans="9:11" x14ac:dyDescent="0.2">
      <c r="I1038359" s="3"/>
      <c r="J1038359" s="3"/>
      <c r="K1038359" s="3"/>
    </row>
    <row r="1038360" spans="9:11" x14ac:dyDescent="0.2">
      <c r="I1038360" s="3"/>
      <c r="J1038360" s="3"/>
      <c r="K1038360" s="3"/>
    </row>
    <row r="1038361" spans="9:11" x14ac:dyDescent="0.2">
      <c r="I1038361" s="3"/>
      <c r="J1038361" s="3"/>
      <c r="K1038361" s="3"/>
    </row>
    <row r="1038362" spans="9:11" x14ac:dyDescent="0.2">
      <c r="I1038362" s="3"/>
      <c r="J1038362" s="3"/>
      <c r="K1038362" s="3"/>
    </row>
    <row r="1038363" spans="9:11" x14ac:dyDescent="0.2">
      <c r="I1038363" s="3"/>
      <c r="J1038363" s="3"/>
      <c r="K1038363" s="3"/>
    </row>
    <row r="1038364" spans="9:11" x14ac:dyDescent="0.2">
      <c r="I1038364" s="3"/>
      <c r="J1038364" s="3"/>
      <c r="K1038364" s="3"/>
    </row>
    <row r="1038365" spans="9:11" x14ac:dyDescent="0.2">
      <c r="I1038365" s="3"/>
      <c r="J1038365" s="3"/>
      <c r="K1038365" s="3"/>
    </row>
    <row r="1038366" spans="9:11" x14ac:dyDescent="0.2">
      <c r="I1038366" s="3"/>
      <c r="J1038366" s="3"/>
      <c r="K1038366" s="3"/>
    </row>
    <row r="1038367" spans="9:11" x14ac:dyDescent="0.2">
      <c r="I1038367" s="3"/>
      <c r="J1038367" s="3"/>
      <c r="K1038367" s="3"/>
    </row>
    <row r="1038368" spans="9:11" x14ac:dyDescent="0.2">
      <c r="I1038368" s="3"/>
      <c r="J1038368" s="3"/>
      <c r="K1038368" s="3"/>
    </row>
    <row r="1038369" spans="9:11" x14ac:dyDescent="0.2">
      <c r="I1038369" s="3"/>
      <c r="J1038369" s="3"/>
      <c r="K1038369" s="3"/>
    </row>
    <row r="1038370" spans="9:11" x14ac:dyDescent="0.2">
      <c r="I1038370" s="3"/>
      <c r="J1038370" s="3"/>
      <c r="K1038370" s="3"/>
    </row>
    <row r="1038371" spans="9:11" x14ac:dyDescent="0.2">
      <c r="I1038371" s="3"/>
      <c r="J1038371" s="3"/>
      <c r="K1038371" s="3"/>
    </row>
    <row r="1038372" spans="9:11" x14ac:dyDescent="0.2">
      <c r="I1038372" s="3"/>
      <c r="J1038372" s="3"/>
      <c r="K1038372" s="3"/>
    </row>
    <row r="1038373" spans="9:11" x14ac:dyDescent="0.2">
      <c r="I1038373" s="3"/>
      <c r="J1038373" s="3"/>
      <c r="K1038373" s="3"/>
    </row>
    <row r="1038374" spans="9:11" x14ac:dyDescent="0.2">
      <c r="I1038374" s="3"/>
      <c r="J1038374" s="3"/>
      <c r="K1038374" s="3"/>
    </row>
    <row r="1038375" spans="9:11" x14ac:dyDescent="0.2">
      <c r="I1038375" s="3"/>
      <c r="J1038375" s="3"/>
      <c r="K1038375" s="3"/>
    </row>
    <row r="1038376" spans="9:11" x14ac:dyDescent="0.2">
      <c r="I1038376" s="3"/>
      <c r="J1038376" s="3"/>
      <c r="K1038376" s="3"/>
    </row>
    <row r="1038377" spans="9:11" x14ac:dyDescent="0.2">
      <c r="I1038377" s="3"/>
      <c r="J1038377" s="3"/>
      <c r="K1038377" s="3"/>
    </row>
    <row r="1038378" spans="9:11" x14ac:dyDescent="0.2">
      <c r="I1038378" s="3"/>
      <c r="J1038378" s="3"/>
      <c r="K1038378" s="3"/>
    </row>
    <row r="1038379" spans="9:11" x14ac:dyDescent="0.2">
      <c r="I1038379" s="3"/>
      <c r="J1038379" s="3"/>
      <c r="K1038379" s="3"/>
    </row>
    <row r="1038380" spans="9:11" x14ac:dyDescent="0.2">
      <c r="I1038380" s="3"/>
      <c r="J1038380" s="3"/>
      <c r="K1038380" s="3"/>
    </row>
    <row r="1038381" spans="9:11" x14ac:dyDescent="0.2">
      <c r="I1038381" s="3"/>
      <c r="J1038381" s="3"/>
      <c r="K1038381" s="3"/>
    </row>
    <row r="1038382" spans="9:11" x14ac:dyDescent="0.2">
      <c r="I1038382" s="3"/>
      <c r="J1038382" s="3"/>
      <c r="K1038382" s="3"/>
    </row>
    <row r="1038383" spans="9:11" x14ac:dyDescent="0.2">
      <c r="I1038383" s="3"/>
      <c r="J1038383" s="3"/>
      <c r="K1038383" s="3"/>
    </row>
    <row r="1038384" spans="9:11" x14ac:dyDescent="0.2">
      <c r="I1038384" s="3"/>
      <c r="J1038384" s="3"/>
      <c r="K1038384" s="3"/>
    </row>
    <row r="1038385" spans="9:11" x14ac:dyDescent="0.2">
      <c r="I1038385" s="3"/>
      <c r="J1038385" s="3"/>
      <c r="K1038385" s="3"/>
    </row>
    <row r="1038386" spans="9:11" x14ac:dyDescent="0.2">
      <c r="I1038386" s="3"/>
      <c r="J1038386" s="3"/>
      <c r="K1038386" s="3"/>
    </row>
    <row r="1038387" spans="9:11" x14ac:dyDescent="0.2">
      <c r="I1038387" s="3"/>
      <c r="J1038387" s="3"/>
      <c r="K1038387" s="3"/>
    </row>
    <row r="1038388" spans="9:11" x14ac:dyDescent="0.2">
      <c r="I1038388" s="3"/>
      <c r="J1038388" s="3"/>
      <c r="K1038388" s="3"/>
    </row>
    <row r="1038389" spans="9:11" x14ac:dyDescent="0.2">
      <c r="I1038389" s="3"/>
      <c r="J1038389" s="3"/>
      <c r="K1038389" s="3"/>
    </row>
    <row r="1038390" spans="9:11" x14ac:dyDescent="0.2">
      <c r="I1038390" s="3"/>
      <c r="J1038390" s="3"/>
      <c r="K1038390" s="3"/>
    </row>
    <row r="1038391" spans="9:11" x14ac:dyDescent="0.2">
      <c r="I1038391" s="3"/>
      <c r="J1038391" s="3"/>
      <c r="K1038391" s="3"/>
    </row>
    <row r="1038392" spans="9:11" x14ac:dyDescent="0.2">
      <c r="I1038392" s="3"/>
      <c r="J1038392" s="3"/>
      <c r="K1038392" s="3"/>
    </row>
    <row r="1038393" spans="9:11" x14ac:dyDescent="0.2">
      <c r="I1038393" s="3"/>
      <c r="J1038393" s="3"/>
      <c r="K1038393" s="3"/>
    </row>
    <row r="1038394" spans="9:11" x14ac:dyDescent="0.2">
      <c r="I1038394" s="3"/>
      <c r="J1038394" s="3"/>
      <c r="K1038394" s="3"/>
    </row>
    <row r="1038395" spans="9:11" x14ac:dyDescent="0.2">
      <c r="I1038395" s="3"/>
      <c r="J1038395" s="3"/>
      <c r="K1038395" s="3"/>
    </row>
    <row r="1038396" spans="9:11" x14ac:dyDescent="0.2">
      <c r="I1038396" s="3"/>
      <c r="J1038396" s="3"/>
      <c r="K1038396" s="3"/>
    </row>
    <row r="1038397" spans="9:11" x14ac:dyDescent="0.2">
      <c r="I1038397" s="3"/>
      <c r="J1038397" s="3"/>
      <c r="K1038397" s="3"/>
    </row>
    <row r="1038398" spans="9:11" x14ac:dyDescent="0.2">
      <c r="I1038398" s="3"/>
      <c r="J1038398" s="3"/>
      <c r="K1038398" s="3"/>
    </row>
    <row r="1038399" spans="9:11" x14ac:dyDescent="0.2">
      <c r="I1038399" s="3"/>
      <c r="J1038399" s="3"/>
      <c r="K1038399" s="3"/>
    </row>
    <row r="1038400" spans="9:11" x14ac:dyDescent="0.2">
      <c r="I1038400" s="3"/>
      <c r="J1038400" s="3"/>
      <c r="K1038400" s="3"/>
    </row>
    <row r="1038401" spans="9:11" x14ac:dyDescent="0.2">
      <c r="I1038401" s="3"/>
      <c r="J1038401" s="3"/>
      <c r="K1038401" s="3"/>
    </row>
    <row r="1038402" spans="9:11" x14ac:dyDescent="0.2">
      <c r="I1038402" s="3"/>
      <c r="J1038402" s="3"/>
      <c r="K1038402" s="3"/>
    </row>
    <row r="1038403" spans="9:11" x14ac:dyDescent="0.2">
      <c r="I1038403" s="3"/>
      <c r="J1038403" s="3"/>
      <c r="K1038403" s="3"/>
    </row>
    <row r="1038404" spans="9:11" x14ac:dyDescent="0.2">
      <c r="I1038404" s="3"/>
      <c r="J1038404" s="3"/>
      <c r="K1038404" s="3"/>
    </row>
    <row r="1038405" spans="9:11" x14ac:dyDescent="0.2">
      <c r="I1038405" s="3"/>
      <c r="J1038405" s="3"/>
      <c r="K1038405" s="3"/>
    </row>
    <row r="1038406" spans="9:11" x14ac:dyDescent="0.2">
      <c r="I1038406" s="3"/>
      <c r="J1038406" s="3"/>
      <c r="K1038406" s="3"/>
    </row>
    <row r="1038407" spans="9:11" x14ac:dyDescent="0.2">
      <c r="I1038407" s="3"/>
      <c r="J1038407" s="3"/>
      <c r="K1038407" s="3"/>
    </row>
    <row r="1038408" spans="9:11" x14ac:dyDescent="0.2">
      <c r="I1038408" s="3"/>
      <c r="J1038408" s="3"/>
      <c r="K1038408" s="3"/>
    </row>
    <row r="1038409" spans="9:11" x14ac:dyDescent="0.2">
      <c r="I1038409" s="3"/>
      <c r="J1038409" s="3"/>
      <c r="K1038409" s="3"/>
    </row>
    <row r="1038410" spans="9:11" x14ac:dyDescent="0.2">
      <c r="I1038410" s="3"/>
      <c r="J1038410" s="3"/>
      <c r="K1038410" s="3"/>
    </row>
    <row r="1038411" spans="9:11" x14ac:dyDescent="0.2">
      <c r="I1038411" s="3"/>
      <c r="J1038411" s="3"/>
      <c r="K1038411" s="3"/>
    </row>
    <row r="1038412" spans="9:11" x14ac:dyDescent="0.2">
      <c r="I1038412" s="3"/>
      <c r="J1038412" s="3"/>
      <c r="K1038412" s="3"/>
    </row>
    <row r="1038413" spans="9:11" x14ac:dyDescent="0.2">
      <c r="I1038413" s="3"/>
      <c r="J1038413" s="3"/>
      <c r="K1038413" s="3"/>
    </row>
    <row r="1038414" spans="9:11" x14ac:dyDescent="0.2">
      <c r="I1038414" s="3"/>
      <c r="J1038414" s="3"/>
      <c r="K1038414" s="3"/>
    </row>
    <row r="1038415" spans="9:11" x14ac:dyDescent="0.2">
      <c r="I1038415" s="3"/>
      <c r="J1038415" s="3"/>
      <c r="K1038415" s="3"/>
    </row>
    <row r="1038416" spans="9:11" x14ac:dyDescent="0.2">
      <c r="I1038416" s="3"/>
      <c r="J1038416" s="3"/>
      <c r="K1038416" s="3"/>
    </row>
    <row r="1038417" spans="9:11" x14ac:dyDescent="0.2">
      <c r="I1038417" s="3"/>
      <c r="J1038417" s="3"/>
      <c r="K1038417" s="3"/>
    </row>
    <row r="1038418" spans="9:11" x14ac:dyDescent="0.2">
      <c r="I1038418" s="3"/>
      <c r="J1038418" s="3"/>
      <c r="K1038418" s="3"/>
    </row>
    <row r="1038419" spans="9:11" x14ac:dyDescent="0.2">
      <c r="I1038419" s="3"/>
      <c r="J1038419" s="3"/>
      <c r="K1038419" s="3"/>
    </row>
    <row r="1038420" spans="9:11" x14ac:dyDescent="0.2">
      <c r="I1038420" s="3"/>
      <c r="J1038420" s="3"/>
      <c r="K1038420" s="3"/>
    </row>
    <row r="1038421" spans="9:11" x14ac:dyDescent="0.2">
      <c r="I1038421" s="3"/>
      <c r="J1038421" s="3"/>
      <c r="K1038421" s="3"/>
    </row>
    <row r="1038422" spans="9:11" x14ac:dyDescent="0.2">
      <c r="I1038422" s="3"/>
      <c r="J1038422" s="3"/>
      <c r="K1038422" s="3"/>
    </row>
    <row r="1038423" spans="9:11" x14ac:dyDescent="0.2">
      <c r="I1038423" s="3"/>
      <c r="J1038423" s="3"/>
      <c r="K1038423" s="3"/>
    </row>
    <row r="1038424" spans="9:11" x14ac:dyDescent="0.2">
      <c r="I1038424" s="3"/>
      <c r="J1038424" s="3"/>
      <c r="K1038424" s="3"/>
    </row>
    <row r="1038425" spans="9:11" x14ac:dyDescent="0.2">
      <c r="I1038425" s="3"/>
      <c r="J1038425" s="3"/>
      <c r="K1038425" s="3"/>
    </row>
    <row r="1038426" spans="9:11" x14ac:dyDescent="0.2">
      <c r="I1038426" s="3"/>
      <c r="J1038426" s="3"/>
      <c r="K1038426" s="3"/>
    </row>
    <row r="1038427" spans="9:11" x14ac:dyDescent="0.2">
      <c r="I1038427" s="3"/>
      <c r="J1038427" s="3"/>
      <c r="K1038427" s="3"/>
    </row>
    <row r="1038428" spans="9:11" x14ac:dyDescent="0.2">
      <c r="I1038428" s="3"/>
      <c r="J1038428" s="3"/>
      <c r="K1038428" s="3"/>
    </row>
    <row r="1038429" spans="9:11" x14ac:dyDescent="0.2">
      <c r="I1038429" s="3"/>
      <c r="J1038429" s="3"/>
      <c r="K1038429" s="3"/>
    </row>
    <row r="1038430" spans="9:11" x14ac:dyDescent="0.2">
      <c r="I1038430" s="3"/>
      <c r="J1038430" s="3"/>
      <c r="K1038430" s="3"/>
    </row>
    <row r="1038431" spans="9:11" x14ac:dyDescent="0.2">
      <c r="I1038431" s="3"/>
      <c r="J1038431" s="3"/>
      <c r="K1038431" s="3"/>
    </row>
    <row r="1038432" spans="9:11" x14ac:dyDescent="0.2">
      <c r="I1038432" s="3"/>
      <c r="J1038432" s="3"/>
      <c r="K1038432" s="3"/>
    </row>
    <row r="1038433" spans="9:11" x14ac:dyDescent="0.2">
      <c r="I1038433" s="3"/>
      <c r="J1038433" s="3"/>
      <c r="K1038433" s="3"/>
    </row>
    <row r="1038434" spans="9:11" x14ac:dyDescent="0.2">
      <c r="I1038434" s="3"/>
      <c r="J1038434" s="3"/>
      <c r="K1038434" s="3"/>
    </row>
    <row r="1038435" spans="9:11" x14ac:dyDescent="0.2">
      <c r="I1038435" s="3"/>
      <c r="J1038435" s="3"/>
      <c r="K1038435" s="3"/>
    </row>
    <row r="1038436" spans="9:11" x14ac:dyDescent="0.2">
      <c r="I1038436" s="3"/>
      <c r="J1038436" s="3"/>
      <c r="K1038436" s="3"/>
    </row>
    <row r="1038437" spans="9:11" x14ac:dyDescent="0.2">
      <c r="I1038437" s="3"/>
      <c r="J1038437" s="3"/>
      <c r="K1038437" s="3"/>
    </row>
    <row r="1038438" spans="9:11" x14ac:dyDescent="0.2">
      <c r="I1038438" s="3"/>
      <c r="J1038438" s="3"/>
      <c r="K1038438" s="3"/>
    </row>
    <row r="1038439" spans="9:11" x14ac:dyDescent="0.2">
      <c r="I1038439" s="3"/>
      <c r="J1038439" s="3"/>
      <c r="K1038439" s="3"/>
    </row>
    <row r="1038440" spans="9:11" x14ac:dyDescent="0.2">
      <c r="I1038440" s="3"/>
      <c r="J1038440" s="3"/>
      <c r="K1038440" s="3"/>
    </row>
    <row r="1038441" spans="9:11" x14ac:dyDescent="0.2">
      <c r="I1038441" s="3"/>
      <c r="J1038441" s="3"/>
      <c r="K1038441" s="3"/>
    </row>
    <row r="1038442" spans="9:11" x14ac:dyDescent="0.2">
      <c r="I1038442" s="3"/>
      <c r="J1038442" s="3"/>
      <c r="K1038442" s="3"/>
    </row>
    <row r="1038443" spans="9:11" x14ac:dyDescent="0.2">
      <c r="I1038443" s="3"/>
      <c r="J1038443" s="3"/>
      <c r="K1038443" s="3"/>
    </row>
    <row r="1038444" spans="9:11" x14ac:dyDescent="0.2">
      <c r="I1038444" s="3"/>
      <c r="J1038444" s="3"/>
      <c r="K1038444" s="3"/>
    </row>
    <row r="1038445" spans="9:11" x14ac:dyDescent="0.2">
      <c r="I1038445" s="3"/>
      <c r="J1038445" s="3"/>
      <c r="K1038445" s="3"/>
    </row>
    <row r="1038446" spans="9:11" x14ac:dyDescent="0.2">
      <c r="I1038446" s="3"/>
      <c r="J1038446" s="3"/>
      <c r="K1038446" s="3"/>
    </row>
    <row r="1038447" spans="9:11" x14ac:dyDescent="0.2">
      <c r="I1038447" s="3"/>
      <c r="J1038447" s="3"/>
      <c r="K1038447" s="3"/>
    </row>
    <row r="1038448" spans="9:11" x14ac:dyDescent="0.2">
      <c r="I1038448" s="3"/>
      <c r="J1038448" s="3"/>
      <c r="K1038448" s="3"/>
    </row>
    <row r="1038449" spans="9:11" x14ac:dyDescent="0.2">
      <c r="I1038449" s="3"/>
      <c r="J1038449" s="3"/>
      <c r="K1038449" s="3"/>
    </row>
    <row r="1038450" spans="9:11" x14ac:dyDescent="0.2">
      <c r="I1038450" s="3"/>
      <c r="J1038450" s="3"/>
      <c r="K1038450" s="3"/>
    </row>
    <row r="1038451" spans="9:11" x14ac:dyDescent="0.2">
      <c r="I1038451" s="3"/>
      <c r="J1038451" s="3"/>
      <c r="K1038451" s="3"/>
    </row>
    <row r="1038452" spans="9:11" x14ac:dyDescent="0.2">
      <c r="I1038452" s="3"/>
      <c r="J1038452" s="3"/>
      <c r="K1038452" s="3"/>
    </row>
    <row r="1038453" spans="9:11" x14ac:dyDescent="0.2">
      <c r="I1038453" s="3"/>
      <c r="J1038453" s="3"/>
      <c r="K1038453" s="3"/>
    </row>
    <row r="1038454" spans="9:11" x14ac:dyDescent="0.2">
      <c r="I1038454" s="3"/>
      <c r="J1038454" s="3"/>
      <c r="K1038454" s="3"/>
    </row>
    <row r="1038455" spans="9:11" x14ac:dyDescent="0.2">
      <c r="I1038455" s="3"/>
      <c r="J1038455" s="3"/>
      <c r="K1038455" s="3"/>
    </row>
    <row r="1038456" spans="9:11" x14ac:dyDescent="0.2">
      <c r="I1038456" s="3"/>
      <c r="J1038456" s="3"/>
      <c r="K1038456" s="3"/>
    </row>
    <row r="1038457" spans="9:11" x14ac:dyDescent="0.2">
      <c r="I1038457" s="3"/>
      <c r="J1038457" s="3"/>
      <c r="K1038457" s="3"/>
    </row>
    <row r="1038458" spans="9:11" x14ac:dyDescent="0.2">
      <c r="I1038458" s="3"/>
      <c r="J1038458" s="3"/>
      <c r="K1038458" s="3"/>
    </row>
    <row r="1038459" spans="9:11" x14ac:dyDescent="0.2">
      <c r="I1038459" s="3"/>
      <c r="J1038459" s="3"/>
      <c r="K1038459" s="3"/>
    </row>
    <row r="1038460" spans="9:11" x14ac:dyDescent="0.2">
      <c r="I1038460" s="3"/>
      <c r="J1038460" s="3"/>
      <c r="K1038460" s="3"/>
    </row>
    <row r="1038461" spans="9:11" x14ac:dyDescent="0.2">
      <c r="I1038461" s="3"/>
      <c r="J1038461" s="3"/>
      <c r="K1038461" s="3"/>
    </row>
    <row r="1038462" spans="9:11" x14ac:dyDescent="0.2">
      <c r="I1038462" s="3"/>
      <c r="J1038462" s="3"/>
      <c r="K1038462" s="3"/>
    </row>
    <row r="1038463" spans="9:11" x14ac:dyDescent="0.2">
      <c r="I1038463" s="3"/>
      <c r="J1038463" s="3"/>
      <c r="K1038463" s="3"/>
    </row>
    <row r="1038464" spans="9:11" x14ac:dyDescent="0.2">
      <c r="I1038464" s="3"/>
      <c r="J1038464" s="3"/>
      <c r="K1038464" s="3"/>
    </row>
    <row r="1038465" spans="9:11" x14ac:dyDescent="0.2">
      <c r="I1038465" s="3"/>
      <c r="J1038465" s="3"/>
      <c r="K1038465" s="3"/>
    </row>
    <row r="1038466" spans="9:11" x14ac:dyDescent="0.2">
      <c r="I1038466" s="3"/>
      <c r="J1038466" s="3"/>
      <c r="K1038466" s="3"/>
    </row>
    <row r="1038467" spans="9:11" x14ac:dyDescent="0.2">
      <c r="I1038467" s="3"/>
      <c r="J1038467" s="3"/>
      <c r="K1038467" s="3"/>
    </row>
    <row r="1038468" spans="9:11" x14ac:dyDescent="0.2">
      <c r="I1038468" s="3"/>
      <c r="J1038468" s="3"/>
      <c r="K1038468" s="3"/>
    </row>
    <row r="1038469" spans="9:11" x14ac:dyDescent="0.2">
      <c r="I1038469" s="3"/>
      <c r="J1038469" s="3"/>
      <c r="K1038469" s="3"/>
    </row>
    <row r="1038470" spans="9:11" x14ac:dyDescent="0.2">
      <c r="I1038470" s="3"/>
      <c r="J1038470" s="3"/>
      <c r="K1038470" s="3"/>
    </row>
    <row r="1038471" spans="9:11" x14ac:dyDescent="0.2">
      <c r="I1038471" s="3"/>
      <c r="J1038471" s="3"/>
      <c r="K1038471" s="3"/>
    </row>
    <row r="1038472" spans="9:11" x14ac:dyDescent="0.2">
      <c r="I1038472" s="3"/>
      <c r="J1038472" s="3"/>
      <c r="K1038472" s="3"/>
    </row>
    <row r="1038473" spans="9:11" x14ac:dyDescent="0.2">
      <c r="I1038473" s="3"/>
      <c r="J1038473" s="3"/>
      <c r="K1038473" s="3"/>
    </row>
    <row r="1038474" spans="9:11" x14ac:dyDescent="0.2">
      <c r="I1038474" s="3"/>
      <c r="J1038474" s="3"/>
      <c r="K1038474" s="3"/>
    </row>
    <row r="1038475" spans="9:11" x14ac:dyDescent="0.2">
      <c r="I1038475" s="3"/>
      <c r="J1038475" s="3"/>
      <c r="K1038475" s="3"/>
    </row>
    <row r="1038476" spans="9:11" x14ac:dyDescent="0.2">
      <c r="I1038476" s="3"/>
      <c r="J1038476" s="3"/>
      <c r="K1038476" s="3"/>
    </row>
    <row r="1038477" spans="9:11" x14ac:dyDescent="0.2">
      <c r="I1038477" s="3"/>
      <c r="J1038477" s="3"/>
      <c r="K1038477" s="3"/>
    </row>
    <row r="1038478" spans="9:11" x14ac:dyDescent="0.2">
      <c r="I1038478" s="3"/>
      <c r="J1038478" s="3"/>
      <c r="K1038478" s="3"/>
    </row>
    <row r="1038479" spans="9:11" x14ac:dyDescent="0.2">
      <c r="I1038479" s="3"/>
      <c r="J1038479" s="3"/>
      <c r="K1038479" s="3"/>
    </row>
    <row r="1038480" spans="9:11" x14ac:dyDescent="0.2">
      <c r="I1038480" s="3"/>
      <c r="J1038480" s="3"/>
      <c r="K1038480" s="3"/>
    </row>
    <row r="1038481" spans="9:11" x14ac:dyDescent="0.2">
      <c r="I1038481" s="3"/>
      <c r="J1038481" s="3"/>
      <c r="K1038481" s="3"/>
    </row>
    <row r="1038482" spans="9:11" x14ac:dyDescent="0.2">
      <c r="I1038482" s="3"/>
      <c r="J1038482" s="3"/>
      <c r="K1038482" s="3"/>
    </row>
    <row r="1038483" spans="9:11" x14ac:dyDescent="0.2">
      <c r="I1038483" s="3"/>
      <c r="J1038483" s="3"/>
      <c r="K1038483" s="3"/>
    </row>
    <row r="1038484" spans="9:11" x14ac:dyDescent="0.2">
      <c r="I1038484" s="3"/>
      <c r="J1038484" s="3"/>
      <c r="K1038484" s="3"/>
    </row>
    <row r="1038485" spans="9:11" x14ac:dyDescent="0.2">
      <c r="I1038485" s="3"/>
      <c r="J1038485" s="3"/>
      <c r="K1038485" s="3"/>
    </row>
    <row r="1038486" spans="9:11" x14ac:dyDescent="0.2">
      <c r="I1038486" s="3"/>
      <c r="J1038486" s="3"/>
      <c r="K1038486" s="3"/>
    </row>
    <row r="1038487" spans="9:11" x14ac:dyDescent="0.2">
      <c r="I1038487" s="3"/>
      <c r="J1038487" s="3"/>
      <c r="K1038487" s="3"/>
    </row>
    <row r="1038488" spans="9:11" x14ac:dyDescent="0.2">
      <c r="I1038488" s="3"/>
      <c r="J1038488" s="3"/>
      <c r="K1038488" s="3"/>
    </row>
    <row r="1038489" spans="9:11" x14ac:dyDescent="0.2">
      <c r="I1038489" s="3"/>
      <c r="J1038489" s="3"/>
      <c r="K1038489" s="3"/>
    </row>
    <row r="1038490" spans="9:11" x14ac:dyDescent="0.2">
      <c r="I1038490" s="3"/>
      <c r="J1038490" s="3"/>
      <c r="K1038490" s="3"/>
    </row>
    <row r="1038491" spans="9:11" x14ac:dyDescent="0.2">
      <c r="I1038491" s="3"/>
      <c r="J1038491" s="3"/>
      <c r="K1038491" s="3"/>
    </row>
    <row r="1038492" spans="9:11" x14ac:dyDescent="0.2">
      <c r="I1038492" s="3"/>
      <c r="J1038492" s="3"/>
      <c r="K1038492" s="3"/>
    </row>
    <row r="1038493" spans="9:11" x14ac:dyDescent="0.2">
      <c r="I1038493" s="3"/>
      <c r="J1038493" s="3"/>
      <c r="K1038493" s="3"/>
    </row>
    <row r="1038494" spans="9:11" x14ac:dyDescent="0.2">
      <c r="I1038494" s="3"/>
      <c r="J1038494" s="3"/>
      <c r="K1038494" s="3"/>
    </row>
    <row r="1038495" spans="9:11" x14ac:dyDescent="0.2">
      <c r="I1038495" s="3"/>
      <c r="J1038495" s="3"/>
      <c r="K1038495" s="3"/>
    </row>
    <row r="1038496" spans="9:11" x14ac:dyDescent="0.2">
      <c r="I1038496" s="3"/>
      <c r="J1038496" s="3"/>
      <c r="K1038496" s="3"/>
    </row>
    <row r="1038497" spans="9:11" x14ac:dyDescent="0.2">
      <c r="I1038497" s="3"/>
      <c r="J1038497" s="3"/>
      <c r="K1038497" s="3"/>
    </row>
    <row r="1038498" spans="9:11" x14ac:dyDescent="0.2">
      <c r="I1038498" s="3"/>
      <c r="J1038498" s="3"/>
      <c r="K1038498" s="3"/>
    </row>
    <row r="1038499" spans="9:11" x14ac:dyDescent="0.2">
      <c r="I1038499" s="3"/>
      <c r="J1038499" s="3"/>
      <c r="K1038499" s="3"/>
    </row>
    <row r="1038500" spans="9:11" x14ac:dyDescent="0.2">
      <c r="I1038500" s="3"/>
      <c r="J1038500" s="3"/>
      <c r="K1038500" s="3"/>
    </row>
    <row r="1038501" spans="9:11" x14ac:dyDescent="0.2">
      <c r="I1038501" s="3"/>
      <c r="J1038501" s="3"/>
      <c r="K1038501" s="3"/>
    </row>
    <row r="1038502" spans="9:11" x14ac:dyDescent="0.2">
      <c r="I1038502" s="3"/>
      <c r="J1038502" s="3"/>
      <c r="K1038502" s="3"/>
    </row>
    <row r="1038503" spans="9:11" x14ac:dyDescent="0.2">
      <c r="I1038503" s="3"/>
      <c r="J1038503" s="3"/>
      <c r="K1038503" s="3"/>
    </row>
    <row r="1038504" spans="9:11" x14ac:dyDescent="0.2">
      <c r="I1038504" s="3"/>
      <c r="J1038504" s="3"/>
      <c r="K1038504" s="3"/>
    </row>
    <row r="1038505" spans="9:11" x14ac:dyDescent="0.2">
      <c r="I1038505" s="3"/>
      <c r="J1038505" s="3"/>
      <c r="K1038505" s="3"/>
    </row>
    <row r="1038506" spans="9:11" x14ac:dyDescent="0.2">
      <c r="I1038506" s="3"/>
      <c r="J1038506" s="3"/>
      <c r="K1038506" s="3"/>
    </row>
    <row r="1038507" spans="9:11" x14ac:dyDescent="0.2">
      <c r="I1038507" s="3"/>
      <c r="J1038507" s="3"/>
      <c r="K1038507" s="3"/>
    </row>
    <row r="1038508" spans="9:11" x14ac:dyDescent="0.2">
      <c r="I1038508" s="3"/>
      <c r="J1038508" s="3"/>
      <c r="K1038508" s="3"/>
    </row>
    <row r="1038509" spans="9:11" x14ac:dyDescent="0.2">
      <c r="I1038509" s="3"/>
      <c r="J1038509" s="3"/>
      <c r="K1038509" s="3"/>
    </row>
    <row r="1038510" spans="9:11" x14ac:dyDescent="0.2">
      <c r="I1038510" s="3"/>
      <c r="J1038510" s="3"/>
      <c r="K1038510" s="3"/>
    </row>
    <row r="1038511" spans="9:11" x14ac:dyDescent="0.2">
      <c r="I1038511" s="3"/>
      <c r="J1038511" s="3"/>
      <c r="K1038511" s="3"/>
    </row>
    <row r="1038512" spans="9:11" x14ac:dyDescent="0.2">
      <c r="I1038512" s="3"/>
      <c r="J1038512" s="3"/>
      <c r="K1038512" s="3"/>
    </row>
    <row r="1038513" spans="9:11" x14ac:dyDescent="0.2">
      <c r="I1038513" s="3"/>
      <c r="J1038513" s="3"/>
      <c r="K1038513" s="3"/>
    </row>
    <row r="1038514" spans="9:11" x14ac:dyDescent="0.2">
      <c r="I1038514" s="3"/>
      <c r="J1038514" s="3"/>
      <c r="K1038514" s="3"/>
    </row>
    <row r="1038515" spans="9:11" x14ac:dyDescent="0.2">
      <c r="I1038515" s="3"/>
      <c r="J1038515" s="3"/>
      <c r="K1038515" s="3"/>
    </row>
    <row r="1038516" spans="9:11" x14ac:dyDescent="0.2">
      <c r="I1038516" s="3"/>
      <c r="J1038516" s="3"/>
      <c r="K1038516" s="3"/>
    </row>
    <row r="1038517" spans="9:11" x14ac:dyDescent="0.2">
      <c r="I1038517" s="3"/>
      <c r="J1038517" s="3"/>
      <c r="K1038517" s="3"/>
    </row>
    <row r="1038518" spans="9:11" x14ac:dyDescent="0.2">
      <c r="I1038518" s="3"/>
      <c r="J1038518" s="3"/>
      <c r="K1038518" s="3"/>
    </row>
    <row r="1038519" spans="9:11" x14ac:dyDescent="0.2">
      <c r="I1038519" s="3"/>
      <c r="J1038519" s="3"/>
      <c r="K1038519" s="3"/>
    </row>
    <row r="1038520" spans="9:11" x14ac:dyDescent="0.2">
      <c r="I1038520" s="3"/>
      <c r="J1038520" s="3"/>
      <c r="K1038520" s="3"/>
    </row>
    <row r="1038521" spans="9:11" x14ac:dyDescent="0.2">
      <c r="I1038521" s="3"/>
      <c r="J1038521" s="3"/>
      <c r="K1038521" s="3"/>
    </row>
    <row r="1038522" spans="9:11" x14ac:dyDescent="0.2">
      <c r="I1038522" s="3"/>
      <c r="J1038522" s="3"/>
      <c r="K1038522" s="3"/>
    </row>
    <row r="1038523" spans="9:11" x14ac:dyDescent="0.2">
      <c r="I1038523" s="3"/>
      <c r="J1038523" s="3"/>
      <c r="K1038523" s="3"/>
    </row>
    <row r="1038524" spans="9:11" x14ac:dyDescent="0.2">
      <c r="I1038524" s="3"/>
      <c r="J1038524" s="3"/>
      <c r="K1038524" s="3"/>
    </row>
    <row r="1038525" spans="9:11" x14ac:dyDescent="0.2">
      <c r="I1038525" s="3"/>
      <c r="J1038525" s="3"/>
      <c r="K1038525" s="3"/>
    </row>
    <row r="1038526" spans="9:11" x14ac:dyDescent="0.2">
      <c r="I1038526" s="3"/>
      <c r="J1038526" s="3"/>
      <c r="K1038526" s="3"/>
    </row>
    <row r="1038527" spans="9:11" x14ac:dyDescent="0.2">
      <c r="I1038527" s="3"/>
      <c r="J1038527" s="3"/>
      <c r="K1038527" s="3"/>
    </row>
    <row r="1038528" spans="9:11" x14ac:dyDescent="0.2">
      <c r="I1038528" s="3"/>
      <c r="J1038528" s="3"/>
      <c r="K1038528" s="3"/>
    </row>
    <row r="1038529" spans="9:11" x14ac:dyDescent="0.2">
      <c r="I1038529" s="3"/>
      <c r="J1038529" s="3"/>
      <c r="K1038529" s="3"/>
    </row>
    <row r="1038530" spans="9:11" x14ac:dyDescent="0.2">
      <c r="I1038530" s="3"/>
      <c r="J1038530" s="3"/>
      <c r="K1038530" s="3"/>
    </row>
    <row r="1038531" spans="9:11" x14ac:dyDescent="0.2">
      <c r="I1038531" s="3"/>
      <c r="J1038531" s="3"/>
      <c r="K1038531" s="3"/>
    </row>
    <row r="1038532" spans="9:11" x14ac:dyDescent="0.2">
      <c r="I1038532" s="3"/>
      <c r="J1038532" s="3"/>
      <c r="K1038532" s="3"/>
    </row>
    <row r="1038533" spans="9:11" x14ac:dyDescent="0.2">
      <c r="I1038533" s="3"/>
      <c r="J1038533" s="3"/>
      <c r="K1038533" s="3"/>
    </row>
    <row r="1038534" spans="9:11" x14ac:dyDescent="0.2">
      <c r="I1038534" s="3"/>
      <c r="J1038534" s="3"/>
      <c r="K1038534" s="3"/>
    </row>
    <row r="1038535" spans="9:11" x14ac:dyDescent="0.2">
      <c r="I1038535" s="3"/>
      <c r="J1038535" s="3"/>
      <c r="K1038535" s="3"/>
    </row>
    <row r="1038536" spans="9:11" x14ac:dyDescent="0.2">
      <c r="I1038536" s="3"/>
      <c r="J1038536" s="3"/>
      <c r="K1038536" s="3"/>
    </row>
    <row r="1038537" spans="9:11" x14ac:dyDescent="0.2">
      <c r="I1038537" s="3"/>
      <c r="J1038537" s="3"/>
      <c r="K1038537" s="3"/>
    </row>
    <row r="1038538" spans="9:11" x14ac:dyDescent="0.2">
      <c r="I1038538" s="3"/>
      <c r="J1038538" s="3"/>
      <c r="K1038538" s="3"/>
    </row>
    <row r="1038539" spans="9:11" x14ac:dyDescent="0.2">
      <c r="I1038539" s="3"/>
      <c r="J1038539" s="3"/>
      <c r="K1038539" s="3"/>
    </row>
    <row r="1038540" spans="9:11" x14ac:dyDescent="0.2">
      <c r="I1038540" s="3"/>
      <c r="J1038540" s="3"/>
      <c r="K1038540" s="3"/>
    </row>
    <row r="1038541" spans="9:11" x14ac:dyDescent="0.2">
      <c r="I1038541" s="3"/>
      <c r="J1038541" s="3"/>
      <c r="K1038541" s="3"/>
    </row>
    <row r="1038542" spans="9:11" x14ac:dyDescent="0.2">
      <c r="I1038542" s="3"/>
      <c r="J1038542" s="3"/>
      <c r="K1038542" s="3"/>
    </row>
    <row r="1038543" spans="9:11" x14ac:dyDescent="0.2">
      <c r="I1038543" s="3"/>
      <c r="J1038543" s="3"/>
      <c r="K1038543" s="3"/>
    </row>
    <row r="1038544" spans="9:11" x14ac:dyDescent="0.2">
      <c r="I1038544" s="3"/>
      <c r="J1038544" s="3"/>
      <c r="K1038544" s="3"/>
    </row>
    <row r="1038545" spans="9:11" x14ac:dyDescent="0.2">
      <c r="I1038545" s="3"/>
      <c r="J1038545" s="3"/>
      <c r="K1038545" s="3"/>
    </row>
    <row r="1038546" spans="9:11" x14ac:dyDescent="0.2">
      <c r="I1038546" s="3"/>
      <c r="J1038546" s="3"/>
      <c r="K1038546" s="3"/>
    </row>
    <row r="1038547" spans="9:11" x14ac:dyDescent="0.2">
      <c r="I1038547" s="3"/>
      <c r="J1038547" s="3"/>
      <c r="K1038547" s="3"/>
    </row>
    <row r="1038548" spans="9:11" x14ac:dyDescent="0.2">
      <c r="I1038548" s="3"/>
      <c r="J1038548" s="3"/>
      <c r="K1038548" s="3"/>
    </row>
    <row r="1038549" spans="9:11" x14ac:dyDescent="0.2">
      <c r="I1038549" s="3"/>
      <c r="J1038549" s="3"/>
      <c r="K1038549" s="3"/>
    </row>
    <row r="1038550" spans="9:11" x14ac:dyDescent="0.2">
      <c r="I1038550" s="3"/>
      <c r="J1038550" s="3"/>
      <c r="K1038550" s="3"/>
    </row>
    <row r="1038551" spans="9:11" x14ac:dyDescent="0.2">
      <c r="I1038551" s="3"/>
      <c r="J1038551" s="3"/>
      <c r="K1038551" s="3"/>
    </row>
    <row r="1038552" spans="9:11" x14ac:dyDescent="0.2">
      <c r="I1038552" s="3"/>
      <c r="J1038552" s="3"/>
      <c r="K1038552" s="3"/>
    </row>
    <row r="1038553" spans="9:11" x14ac:dyDescent="0.2">
      <c r="I1038553" s="3"/>
      <c r="J1038553" s="3"/>
      <c r="K1038553" s="3"/>
    </row>
    <row r="1038554" spans="9:11" x14ac:dyDescent="0.2">
      <c r="I1038554" s="3"/>
      <c r="J1038554" s="3"/>
      <c r="K1038554" s="3"/>
    </row>
    <row r="1038555" spans="9:11" x14ac:dyDescent="0.2">
      <c r="I1038555" s="3"/>
      <c r="J1038555" s="3"/>
      <c r="K1038555" s="3"/>
    </row>
    <row r="1038556" spans="9:11" x14ac:dyDescent="0.2">
      <c r="I1038556" s="3"/>
      <c r="J1038556" s="3"/>
      <c r="K1038556" s="3"/>
    </row>
    <row r="1038557" spans="9:11" x14ac:dyDescent="0.2">
      <c r="I1038557" s="3"/>
      <c r="J1038557" s="3"/>
      <c r="K1038557" s="3"/>
    </row>
    <row r="1038558" spans="9:11" x14ac:dyDescent="0.2">
      <c r="I1038558" s="3"/>
      <c r="J1038558" s="3"/>
      <c r="K1038558" s="3"/>
    </row>
    <row r="1038559" spans="9:11" x14ac:dyDescent="0.2">
      <c r="I1038559" s="3"/>
      <c r="J1038559" s="3"/>
      <c r="K1038559" s="3"/>
    </row>
    <row r="1038560" spans="9:11" x14ac:dyDescent="0.2">
      <c r="I1038560" s="3"/>
      <c r="J1038560" s="3"/>
      <c r="K1038560" s="3"/>
    </row>
    <row r="1038561" spans="9:11" x14ac:dyDescent="0.2">
      <c r="I1038561" s="3"/>
      <c r="J1038561" s="3"/>
      <c r="K1038561" s="3"/>
    </row>
    <row r="1038562" spans="9:11" x14ac:dyDescent="0.2">
      <c r="I1038562" s="3"/>
      <c r="J1038562" s="3"/>
      <c r="K1038562" s="3"/>
    </row>
    <row r="1038563" spans="9:11" x14ac:dyDescent="0.2">
      <c r="I1038563" s="3"/>
      <c r="J1038563" s="3"/>
      <c r="K1038563" s="3"/>
    </row>
    <row r="1038564" spans="9:11" x14ac:dyDescent="0.2">
      <c r="I1038564" s="3"/>
      <c r="J1038564" s="3"/>
      <c r="K1038564" s="3"/>
    </row>
    <row r="1038565" spans="9:11" x14ac:dyDescent="0.2">
      <c r="I1038565" s="3"/>
      <c r="J1038565" s="3"/>
      <c r="K1038565" s="3"/>
    </row>
    <row r="1038566" spans="9:11" x14ac:dyDescent="0.2">
      <c r="I1038566" s="3"/>
      <c r="J1038566" s="3"/>
      <c r="K1038566" s="3"/>
    </row>
    <row r="1038567" spans="9:11" x14ac:dyDescent="0.2">
      <c r="I1038567" s="3"/>
      <c r="J1038567" s="3"/>
      <c r="K1038567" s="3"/>
    </row>
    <row r="1038568" spans="9:11" x14ac:dyDescent="0.2">
      <c r="I1038568" s="3"/>
      <c r="J1038568" s="3"/>
      <c r="K1038568" s="3"/>
    </row>
    <row r="1038569" spans="9:11" x14ac:dyDescent="0.2">
      <c r="I1038569" s="3"/>
      <c r="J1038569" s="3"/>
      <c r="K1038569" s="3"/>
    </row>
    <row r="1038570" spans="9:11" x14ac:dyDescent="0.2">
      <c r="I1038570" s="3"/>
      <c r="J1038570" s="3"/>
      <c r="K1038570" s="3"/>
    </row>
    <row r="1038571" spans="9:11" x14ac:dyDescent="0.2">
      <c r="I1038571" s="3"/>
      <c r="J1038571" s="3"/>
      <c r="K1038571" s="3"/>
    </row>
    <row r="1038572" spans="9:11" x14ac:dyDescent="0.2">
      <c r="I1038572" s="3"/>
      <c r="J1038572" s="3"/>
      <c r="K1038572" s="3"/>
    </row>
    <row r="1038573" spans="9:11" x14ac:dyDescent="0.2">
      <c r="I1038573" s="3"/>
      <c r="J1038573" s="3"/>
      <c r="K1038573" s="3"/>
    </row>
    <row r="1038574" spans="9:11" x14ac:dyDescent="0.2">
      <c r="I1038574" s="3"/>
      <c r="J1038574" s="3"/>
      <c r="K1038574" s="3"/>
    </row>
    <row r="1038575" spans="9:11" x14ac:dyDescent="0.2">
      <c r="I1038575" s="3"/>
      <c r="J1038575" s="3"/>
      <c r="K1038575" s="3"/>
    </row>
    <row r="1038576" spans="9:11" x14ac:dyDescent="0.2">
      <c r="I1038576" s="3"/>
      <c r="J1038576" s="3"/>
      <c r="K1038576" s="3"/>
    </row>
    <row r="1038577" spans="9:11" x14ac:dyDescent="0.2">
      <c r="I1038577" s="3"/>
      <c r="J1038577" s="3"/>
      <c r="K1038577" s="3"/>
    </row>
    <row r="1038578" spans="9:11" x14ac:dyDescent="0.2">
      <c r="I1038578" s="3"/>
      <c r="J1038578" s="3"/>
      <c r="K1038578" s="3"/>
    </row>
    <row r="1038579" spans="9:11" x14ac:dyDescent="0.2">
      <c r="I1038579" s="3"/>
      <c r="J1038579" s="3"/>
      <c r="K1038579" s="3"/>
    </row>
    <row r="1038580" spans="9:11" x14ac:dyDescent="0.2">
      <c r="I1038580" s="3"/>
      <c r="J1038580" s="3"/>
      <c r="K1038580" s="3"/>
    </row>
    <row r="1038581" spans="9:11" x14ac:dyDescent="0.2">
      <c r="I1038581" s="3"/>
      <c r="J1038581" s="3"/>
      <c r="K1038581" s="3"/>
    </row>
    <row r="1038582" spans="9:11" x14ac:dyDescent="0.2">
      <c r="I1038582" s="3"/>
      <c r="J1038582" s="3"/>
      <c r="K1038582" s="3"/>
    </row>
    <row r="1038583" spans="9:11" x14ac:dyDescent="0.2">
      <c r="I1038583" s="3"/>
      <c r="J1038583" s="3"/>
      <c r="K1038583" s="3"/>
    </row>
    <row r="1038584" spans="9:11" x14ac:dyDescent="0.2">
      <c r="I1038584" s="3"/>
      <c r="J1038584" s="3"/>
      <c r="K1038584" s="3"/>
    </row>
    <row r="1038585" spans="9:11" x14ac:dyDescent="0.2">
      <c r="I1038585" s="3"/>
      <c r="J1038585" s="3"/>
      <c r="K1038585" s="3"/>
    </row>
    <row r="1038586" spans="9:11" x14ac:dyDescent="0.2">
      <c r="I1038586" s="3"/>
      <c r="J1038586" s="3"/>
      <c r="K1038586" s="3"/>
    </row>
    <row r="1038587" spans="9:11" x14ac:dyDescent="0.2">
      <c r="I1038587" s="3"/>
      <c r="J1038587" s="3"/>
      <c r="K1038587" s="3"/>
    </row>
    <row r="1038588" spans="9:11" x14ac:dyDescent="0.2">
      <c r="I1038588" s="3"/>
      <c r="J1038588" s="3"/>
      <c r="K1038588" s="3"/>
    </row>
    <row r="1038589" spans="9:11" x14ac:dyDescent="0.2">
      <c r="I1038589" s="3"/>
      <c r="J1038589" s="3"/>
      <c r="K1038589" s="3"/>
    </row>
    <row r="1038590" spans="9:11" x14ac:dyDescent="0.2">
      <c r="I1038590" s="3"/>
      <c r="J1038590" s="3"/>
      <c r="K1038590" s="3"/>
    </row>
    <row r="1038591" spans="9:11" x14ac:dyDescent="0.2">
      <c r="I1038591" s="3"/>
      <c r="J1038591" s="3"/>
      <c r="K1038591" s="3"/>
    </row>
    <row r="1038592" spans="9:11" x14ac:dyDescent="0.2">
      <c r="I1038592" s="3"/>
      <c r="J1038592" s="3"/>
      <c r="K1038592" s="3"/>
    </row>
    <row r="1038593" spans="9:11" x14ac:dyDescent="0.2">
      <c r="I1038593" s="3"/>
      <c r="J1038593" s="3"/>
      <c r="K1038593" s="3"/>
    </row>
    <row r="1038594" spans="9:11" x14ac:dyDescent="0.2">
      <c r="I1038594" s="3"/>
      <c r="J1038594" s="3"/>
      <c r="K1038594" s="3"/>
    </row>
    <row r="1038595" spans="9:11" x14ac:dyDescent="0.2">
      <c r="I1038595" s="3"/>
      <c r="J1038595" s="3"/>
      <c r="K1038595" s="3"/>
    </row>
    <row r="1038596" spans="9:11" x14ac:dyDescent="0.2">
      <c r="I1038596" s="3"/>
      <c r="J1038596" s="3"/>
      <c r="K1038596" s="3"/>
    </row>
    <row r="1038597" spans="9:11" x14ac:dyDescent="0.2">
      <c r="I1038597" s="3"/>
      <c r="J1038597" s="3"/>
      <c r="K1038597" s="3"/>
    </row>
    <row r="1038598" spans="9:11" x14ac:dyDescent="0.2">
      <c r="I1038598" s="3"/>
      <c r="J1038598" s="3"/>
      <c r="K1038598" s="3"/>
    </row>
    <row r="1038599" spans="9:11" x14ac:dyDescent="0.2">
      <c r="I1038599" s="3"/>
      <c r="J1038599" s="3"/>
      <c r="K1038599" s="3"/>
    </row>
    <row r="1038600" spans="9:11" x14ac:dyDescent="0.2">
      <c r="I1038600" s="3"/>
      <c r="J1038600" s="3"/>
      <c r="K1038600" s="3"/>
    </row>
    <row r="1038601" spans="9:11" x14ac:dyDescent="0.2">
      <c r="I1038601" s="3"/>
      <c r="J1038601" s="3"/>
      <c r="K1038601" s="3"/>
    </row>
    <row r="1038602" spans="9:11" x14ac:dyDescent="0.2">
      <c r="I1038602" s="3"/>
      <c r="J1038602" s="3"/>
      <c r="K1038602" s="3"/>
    </row>
    <row r="1038603" spans="9:11" x14ac:dyDescent="0.2">
      <c r="I1038603" s="3"/>
      <c r="J1038603" s="3"/>
      <c r="K1038603" s="3"/>
    </row>
    <row r="1038604" spans="9:11" x14ac:dyDescent="0.2">
      <c r="I1038604" s="3"/>
      <c r="J1038604" s="3"/>
      <c r="K1038604" s="3"/>
    </row>
    <row r="1038605" spans="9:11" x14ac:dyDescent="0.2">
      <c r="I1038605" s="3"/>
      <c r="J1038605" s="3"/>
      <c r="K1038605" s="3"/>
    </row>
    <row r="1038606" spans="9:11" x14ac:dyDescent="0.2">
      <c r="I1038606" s="3"/>
      <c r="J1038606" s="3"/>
      <c r="K1038606" s="3"/>
    </row>
    <row r="1038607" spans="9:11" x14ac:dyDescent="0.2">
      <c r="I1038607" s="3"/>
      <c r="J1038607" s="3"/>
      <c r="K1038607" s="3"/>
    </row>
    <row r="1038608" spans="9:11" x14ac:dyDescent="0.2">
      <c r="I1038608" s="3"/>
      <c r="J1038608" s="3"/>
      <c r="K1038608" s="3"/>
    </row>
    <row r="1038609" spans="9:11" x14ac:dyDescent="0.2">
      <c r="I1038609" s="3"/>
      <c r="J1038609" s="3"/>
      <c r="K1038609" s="3"/>
    </row>
    <row r="1038610" spans="9:11" x14ac:dyDescent="0.2">
      <c r="I1038610" s="3"/>
      <c r="J1038610" s="3"/>
      <c r="K1038610" s="3"/>
    </row>
    <row r="1038611" spans="9:11" x14ac:dyDescent="0.2">
      <c r="I1038611" s="3"/>
      <c r="J1038611" s="3"/>
      <c r="K1038611" s="3"/>
    </row>
    <row r="1038612" spans="9:11" x14ac:dyDescent="0.2">
      <c r="I1038612" s="3"/>
      <c r="J1038612" s="3"/>
      <c r="K1038612" s="3"/>
    </row>
    <row r="1038613" spans="9:11" x14ac:dyDescent="0.2">
      <c r="I1038613" s="3"/>
      <c r="J1038613" s="3"/>
      <c r="K1038613" s="3"/>
    </row>
    <row r="1038614" spans="9:11" x14ac:dyDescent="0.2">
      <c r="I1038614" s="3"/>
      <c r="J1038614" s="3"/>
      <c r="K1038614" s="3"/>
    </row>
    <row r="1038615" spans="9:11" x14ac:dyDescent="0.2">
      <c r="I1038615" s="3"/>
      <c r="J1038615" s="3"/>
      <c r="K1038615" s="3"/>
    </row>
    <row r="1038616" spans="9:11" x14ac:dyDescent="0.2">
      <c r="I1038616" s="3"/>
      <c r="J1038616" s="3"/>
      <c r="K1038616" s="3"/>
    </row>
    <row r="1038617" spans="9:11" x14ac:dyDescent="0.2">
      <c r="I1038617" s="3"/>
      <c r="J1038617" s="3"/>
      <c r="K1038617" s="3"/>
    </row>
    <row r="1038618" spans="9:11" x14ac:dyDescent="0.2">
      <c r="I1038618" s="3"/>
      <c r="J1038618" s="3"/>
      <c r="K1038618" s="3"/>
    </row>
    <row r="1038619" spans="9:11" x14ac:dyDescent="0.2">
      <c r="I1038619" s="3"/>
      <c r="J1038619" s="3"/>
      <c r="K1038619" s="3"/>
    </row>
    <row r="1038620" spans="9:11" x14ac:dyDescent="0.2">
      <c r="I1038620" s="3"/>
      <c r="J1038620" s="3"/>
      <c r="K1038620" s="3"/>
    </row>
    <row r="1038621" spans="9:11" x14ac:dyDescent="0.2">
      <c r="I1038621" s="3"/>
      <c r="J1038621" s="3"/>
      <c r="K1038621" s="3"/>
    </row>
    <row r="1038622" spans="9:11" x14ac:dyDescent="0.2">
      <c r="I1038622" s="3"/>
      <c r="J1038622" s="3"/>
      <c r="K1038622" s="3"/>
    </row>
    <row r="1038623" spans="9:11" x14ac:dyDescent="0.2">
      <c r="I1038623" s="3"/>
      <c r="J1038623" s="3"/>
      <c r="K1038623" s="3"/>
    </row>
    <row r="1038624" spans="9:11" x14ac:dyDescent="0.2">
      <c r="I1038624" s="3"/>
      <c r="J1038624" s="3"/>
      <c r="K1038624" s="3"/>
    </row>
    <row r="1038625" spans="9:11" x14ac:dyDescent="0.2">
      <c r="I1038625" s="3"/>
      <c r="J1038625" s="3"/>
      <c r="K1038625" s="3"/>
    </row>
    <row r="1038626" spans="9:11" x14ac:dyDescent="0.2">
      <c r="I1038626" s="3"/>
      <c r="J1038626" s="3"/>
      <c r="K1038626" s="3"/>
    </row>
    <row r="1038627" spans="9:11" x14ac:dyDescent="0.2">
      <c r="I1038627" s="3"/>
      <c r="J1038627" s="3"/>
      <c r="K1038627" s="3"/>
    </row>
    <row r="1038628" spans="9:11" x14ac:dyDescent="0.2">
      <c r="I1038628" s="3"/>
      <c r="J1038628" s="3"/>
      <c r="K1038628" s="3"/>
    </row>
    <row r="1038629" spans="9:11" x14ac:dyDescent="0.2">
      <c r="I1038629" s="3"/>
      <c r="J1038629" s="3"/>
      <c r="K1038629" s="3"/>
    </row>
    <row r="1038630" spans="9:11" x14ac:dyDescent="0.2">
      <c r="I1038630" s="3"/>
      <c r="J1038630" s="3"/>
      <c r="K1038630" s="3"/>
    </row>
    <row r="1038631" spans="9:11" x14ac:dyDescent="0.2">
      <c r="I1038631" s="3"/>
      <c r="J1038631" s="3"/>
      <c r="K1038631" s="3"/>
    </row>
    <row r="1038632" spans="9:11" x14ac:dyDescent="0.2">
      <c r="I1038632" s="3"/>
      <c r="J1038632" s="3"/>
      <c r="K1038632" s="3"/>
    </row>
    <row r="1038633" spans="9:11" x14ac:dyDescent="0.2">
      <c r="I1038633" s="3"/>
      <c r="J1038633" s="3"/>
      <c r="K1038633" s="3"/>
    </row>
    <row r="1038634" spans="9:11" x14ac:dyDescent="0.2">
      <c r="I1038634" s="3"/>
      <c r="J1038634" s="3"/>
      <c r="K1038634" s="3"/>
    </row>
    <row r="1038635" spans="9:11" x14ac:dyDescent="0.2">
      <c r="I1038635" s="3"/>
      <c r="J1038635" s="3"/>
      <c r="K1038635" s="3"/>
    </row>
    <row r="1038636" spans="9:11" x14ac:dyDescent="0.2">
      <c r="I1038636" s="3"/>
      <c r="J1038636" s="3"/>
      <c r="K1038636" s="3"/>
    </row>
    <row r="1038637" spans="9:11" x14ac:dyDescent="0.2">
      <c r="I1038637" s="3"/>
      <c r="J1038637" s="3"/>
      <c r="K1038637" s="3"/>
    </row>
    <row r="1038638" spans="9:11" x14ac:dyDescent="0.2">
      <c r="I1038638" s="3"/>
      <c r="J1038638" s="3"/>
      <c r="K1038638" s="3"/>
    </row>
    <row r="1038639" spans="9:11" x14ac:dyDescent="0.2">
      <c r="I1038639" s="3"/>
      <c r="J1038639" s="3"/>
      <c r="K1038639" s="3"/>
    </row>
    <row r="1038640" spans="9:11" x14ac:dyDescent="0.2">
      <c r="I1038640" s="3"/>
      <c r="J1038640" s="3"/>
      <c r="K1038640" s="3"/>
    </row>
    <row r="1038641" spans="9:11" x14ac:dyDescent="0.2">
      <c r="I1038641" s="3"/>
      <c r="J1038641" s="3"/>
      <c r="K1038641" s="3"/>
    </row>
    <row r="1038642" spans="9:11" x14ac:dyDescent="0.2">
      <c r="I1038642" s="3"/>
      <c r="J1038642" s="3"/>
      <c r="K1038642" s="3"/>
    </row>
    <row r="1038643" spans="9:11" x14ac:dyDescent="0.2">
      <c r="I1038643" s="3"/>
      <c r="J1038643" s="3"/>
      <c r="K1038643" s="3"/>
    </row>
    <row r="1038644" spans="9:11" x14ac:dyDescent="0.2">
      <c r="I1038644" s="3"/>
      <c r="J1038644" s="3"/>
      <c r="K1038644" s="3"/>
    </row>
    <row r="1038645" spans="9:11" x14ac:dyDescent="0.2">
      <c r="I1038645" s="3"/>
      <c r="J1038645" s="3"/>
      <c r="K1038645" s="3"/>
    </row>
    <row r="1038646" spans="9:11" x14ac:dyDescent="0.2">
      <c r="I1038646" s="3"/>
      <c r="J1038646" s="3"/>
      <c r="K1038646" s="3"/>
    </row>
    <row r="1038647" spans="9:11" x14ac:dyDescent="0.2">
      <c r="I1038647" s="3"/>
      <c r="J1038647" s="3"/>
      <c r="K1038647" s="3"/>
    </row>
    <row r="1038648" spans="9:11" x14ac:dyDescent="0.2">
      <c r="I1038648" s="3"/>
      <c r="J1038648" s="3"/>
      <c r="K1038648" s="3"/>
    </row>
    <row r="1038649" spans="9:11" x14ac:dyDescent="0.2">
      <c r="I1038649" s="3"/>
      <c r="J1038649" s="3"/>
      <c r="K1038649" s="3"/>
    </row>
    <row r="1038650" spans="9:11" x14ac:dyDescent="0.2">
      <c r="I1038650" s="3"/>
      <c r="J1038650" s="3"/>
      <c r="K1038650" s="3"/>
    </row>
    <row r="1038651" spans="9:11" x14ac:dyDescent="0.2">
      <c r="I1038651" s="3"/>
      <c r="J1038651" s="3"/>
      <c r="K1038651" s="3"/>
    </row>
    <row r="1038652" spans="9:11" x14ac:dyDescent="0.2">
      <c r="I1038652" s="3"/>
      <c r="J1038652" s="3"/>
      <c r="K1038652" s="3"/>
    </row>
    <row r="1038653" spans="9:11" x14ac:dyDescent="0.2">
      <c r="I1038653" s="3"/>
      <c r="J1038653" s="3"/>
      <c r="K1038653" s="3"/>
    </row>
    <row r="1038654" spans="9:11" x14ac:dyDescent="0.2">
      <c r="I1038654" s="3"/>
      <c r="J1038654" s="3"/>
      <c r="K1038654" s="3"/>
    </row>
    <row r="1038655" spans="9:11" x14ac:dyDescent="0.2">
      <c r="I1038655" s="3"/>
      <c r="J1038655" s="3"/>
      <c r="K1038655" s="3"/>
    </row>
    <row r="1038656" spans="9:11" x14ac:dyDescent="0.2">
      <c r="I1038656" s="3"/>
      <c r="J1038656" s="3"/>
      <c r="K1038656" s="3"/>
    </row>
    <row r="1038657" spans="9:11" x14ac:dyDescent="0.2">
      <c r="I1038657" s="3"/>
      <c r="J1038657" s="3"/>
      <c r="K1038657" s="3"/>
    </row>
    <row r="1038658" spans="9:11" x14ac:dyDescent="0.2">
      <c r="I1038658" s="3"/>
      <c r="J1038658" s="3"/>
      <c r="K1038658" s="3"/>
    </row>
    <row r="1038659" spans="9:11" x14ac:dyDescent="0.2">
      <c r="I1038659" s="3"/>
      <c r="J1038659" s="3"/>
      <c r="K1038659" s="3"/>
    </row>
    <row r="1038660" spans="9:11" x14ac:dyDescent="0.2">
      <c r="I1038660" s="3"/>
      <c r="J1038660" s="3"/>
      <c r="K1038660" s="3"/>
    </row>
    <row r="1038661" spans="9:11" x14ac:dyDescent="0.2">
      <c r="I1038661" s="3"/>
      <c r="J1038661" s="3"/>
      <c r="K1038661" s="3"/>
    </row>
    <row r="1038662" spans="9:11" x14ac:dyDescent="0.2">
      <c r="I1038662" s="3"/>
      <c r="J1038662" s="3"/>
      <c r="K1038662" s="3"/>
    </row>
    <row r="1038663" spans="9:11" x14ac:dyDescent="0.2">
      <c r="I1038663" s="3"/>
      <c r="J1038663" s="3"/>
      <c r="K1038663" s="3"/>
    </row>
    <row r="1038664" spans="9:11" x14ac:dyDescent="0.2">
      <c r="I1038664" s="3"/>
      <c r="J1038664" s="3"/>
      <c r="K1038664" s="3"/>
    </row>
    <row r="1038665" spans="9:11" x14ac:dyDescent="0.2">
      <c r="I1038665" s="3"/>
      <c r="J1038665" s="3"/>
      <c r="K1038665" s="3"/>
    </row>
    <row r="1038666" spans="9:11" x14ac:dyDescent="0.2">
      <c r="I1038666" s="3"/>
      <c r="J1038666" s="3"/>
      <c r="K1038666" s="3"/>
    </row>
    <row r="1038667" spans="9:11" x14ac:dyDescent="0.2">
      <c r="I1038667" s="3"/>
      <c r="J1038667" s="3"/>
      <c r="K1038667" s="3"/>
    </row>
    <row r="1038668" spans="9:11" x14ac:dyDescent="0.2">
      <c r="I1038668" s="3"/>
      <c r="J1038668" s="3"/>
      <c r="K1038668" s="3"/>
    </row>
    <row r="1038669" spans="9:11" x14ac:dyDescent="0.2">
      <c r="I1038669" s="3"/>
      <c r="J1038669" s="3"/>
      <c r="K1038669" s="3"/>
    </row>
    <row r="1038670" spans="9:11" x14ac:dyDescent="0.2">
      <c r="I1038670" s="3"/>
      <c r="J1038670" s="3"/>
      <c r="K1038670" s="3"/>
    </row>
    <row r="1038671" spans="9:11" x14ac:dyDescent="0.2">
      <c r="I1038671" s="3"/>
      <c r="J1038671" s="3"/>
      <c r="K1038671" s="3"/>
    </row>
    <row r="1038672" spans="9:11" x14ac:dyDescent="0.2">
      <c r="I1038672" s="3"/>
      <c r="J1038672" s="3"/>
      <c r="K1038672" s="3"/>
    </row>
    <row r="1038673" spans="9:11" x14ac:dyDescent="0.2">
      <c r="I1038673" s="3"/>
      <c r="J1038673" s="3"/>
      <c r="K1038673" s="3"/>
    </row>
    <row r="1038674" spans="9:11" x14ac:dyDescent="0.2">
      <c r="I1038674" s="3"/>
      <c r="J1038674" s="3"/>
      <c r="K1038674" s="3"/>
    </row>
    <row r="1038675" spans="9:11" x14ac:dyDescent="0.2">
      <c r="I1038675" s="3"/>
      <c r="J1038675" s="3"/>
      <c r="K1038675" s="3"/>
    </row>
    <row r="1038676" spans="9:11" x14ac:dyDescent="0.2">
      <c r="I1038676" s="3"/>
      <c r="J1038676" s="3"/>
      <c r="K1038676" s="3"/>
    </row>
    <row r="1038677" spans="9:11" x14ac:dyDescent="0.2">
      <c r="I1038677" s="3"/>
      <c r="J1038677" s="3"/>
      <c r="K1038677" s="3"/>
    </row>
    <row r="1038678" spans="9:11" x14ac:dyDescent="0.2">
      <c r="I1038678" s="3"/>
      <c r="J1038678" s="3"/>
      <c r="K1038678" s="3"/>
    </row>
    <row r="1038679" spans="9:11" x14ac:dyDescent="0.2">
      <c r="I1038679" s="3"/>
      <c r="J1038679" s="3"/>
      <c r="K1038679" s="3"/>
    </row>
    <row r="1038680" spans="9:11" x14ac:dyDescent="0.2">
      <c r="I1038680" s="3"/>
      <c r="J1038680" s="3"/>
      <c r="K1038680" s="3"/>
    </row>
    <row r="1038681" spans="9:11" x14ac:dyDescent="0.2">
      <c r="I1038681" s="3"/>
      <c r="J1038681" s="3"/>
      <c r="K1038681" s="3"/>
    </row>
    <row r="1038682" spans="9:11" x14ac:dyDescent="0.2">
      <c r="I1038682" s="3"/>
      <c r="J1038682" s="3"/>
      <c r="K1038682" s="3"/>
    </row>
    <row r="1038683" spans="9:11" x14ac:dyDescent="0.2">
      <c r="I1038683" s="3"/>
      <c r="J1038683" s="3"/>
      <c r="K1038683" s="3"/>
    </row>
    <row r="1038684" spans="9:11" x14ac:dyDescent="0.2">
      <c r="I1038684" s="3"/>
      <c r="J1038684" s="3"/>
      <c r="K1038684" s="3"/>
    </row>
    <row r="1038685" spans="9:11" x14ac:dyDescent="0.2">
      <c r="I1038685" s="3"/>
      <c r="J1038685" s="3"/>
      <c r="K1038685" s="3"/>
    </row>
    <row r="1038686" spans="9:11" x14ac:dyDescent="0.2">
      <c r="I1038686" s="3"/>
      <c r="J1038686" s="3"/>
      <c r="K1038686" s="3"/>
    </row>
    <row r="1038687" spans="9:11" x14ac:dyDescent="0.2">
      <c r="I1038687" s="3"/>
      <c r="J1038687" s="3"/>
      <c r="K1038687" s="3"/>
    </row>
    <row r="1038688" spans="9:11" x14ac:dyDescent="0.2">
      <c r="I1038688" s="3"/>
      <c r="J1038688" s="3"/>
      <c r="K1038688" s="3"/>
    </row>
    <row r="1038689" spans="9:11" x14ac:dyDescent="0.2">
      <c r="I1038689" s="3"/>
      <c r="J1038689" s="3"/>
      <c r="K1038689" s="3"/>
    </row>
    <row r="1038690" spans="9:11" x14ac:dyDescent="0.2">
      <c r="I1038690" s="3"/>
      <c r="J1038690" s="3"/>
      <c r="K1038690" s="3"/>
    </row>
    <row r="1038691" spans="9:11" x14ac:dyDescent="0.2">
      <c r="I1038691" s="3"/>
      <c r="J1038691" s="3"/>
      <c r="K1038691" s="3"/>
    </row>
    <row r="1038692" spans="9:11" x14ac:dyDescent="0.2">
      <c r="I1038692" s="3"/>
      <c r="J1038692" s="3"/>
      <c r="K1038692" s="3"/>
    </row>
    <row r="1038693" spans="9:11" x14ac:dyDescent="0.2">
      <c r="I1038693" s="3"/>
      <c r="J1038693" s="3"/>
      <c r="K1038693" s="3"/>
    </row>
    <row r="1038694" spans="9:11" x14ac:dyDescent="0.2">
      <c r="I1038694" s="3"/>
      <c r="J1038694" s="3"/>
      <c r="K1038694" s="3"/>
    </row>
    <row r="1038695" spans="9:11" x14ac:dyDescent="0.2">
      <c r="I1038695" s="3"/>
      <c r="J1038695" s="3"/>
      <c r="K1038695" s="3"/>
    </row>
    <row r="1038696" spans="9:11" x14ac:dyDescent="0.2">
      <c r="I1038696" s="3"/>
      <c r="J1038696" s="3"/>
      <c r="K1038696" s="3"/>
    </row>
    <row r="1038697" spans="9:11" x14ac:dyDescent="0.2">
      <c r="I1038697" s="3"/>
      <c r="J1038697" s="3"/>
      <c r="K1038697" s="3"/>
    </row>
    <row r="1038698" spans="9:11" x14ac:dyDescent="0.2">
      <c r="I1038698" s="3"/>
      <c r="J1038698" s="3"/>
      <c r="K1038698" s="3"/>
    </row>
    <row r="1038699" spans="9:11" x14ac:dyDescent="0.2">
      <c r="I1038699" s="3"/>
      <c r="J1038699" s="3"/>
      <c r="K1038699" s="3"/>
    </row>
    <row r="1038700" spans="9:11" x14ac:dyDescent="0.2">
      <c r="I1038700" s="3"/>
      <c r="J1038700" s="3"/>
      <c r="K1038700" s="3"/>
    </row>
    <row r="1038701" spans="9:11" x14ac:dyDescent="0.2">
      <c r="I1038701" s="3"/>
      <c r="J1038701" s="3"/>
      <c r="K1038701" s="3"/>
    </row>
    <row r="1038702" spans="9:11" x14ac:dyDescent="0.2">
      <c r="I1038702" s="3"/>
      <c r="J1038702" s="3"/>
      <c r="K1038702" s="3"/>
    </row>
    <row r="1038703" spans="9:11" x14ac:dyDescent="0.2">
      <c r="I1038703" s="3"/>
      <c r="J1038703" s="3"/>
      <c r="K1038703" s="3"/>
    </row>
    <row r="1038704" spans="9:11" x14ac:dyDescent="0.2">
      <c r="I1038704" s="3"/>
      <c r="J1038704" s="3"/>
      <c r="K1038704" s="3"/>
    </row>
    <row r="1038705" spans="9:11" x14ac:dyDescent="0.2">
      <c r="I1038705" s="3"/>
      <c r="J1038705" s="3"/>
      <c r="K1038705" s="3"/>
    </row>
    <row r="1038706" spans="9:11" x14ac:dyDescent="0.2">
      <c r="I1038706" s="3"/>
      <c r="J1038706" s="3"/>
      <c r="K1038706" s="3"/>
    </row>
    <row r="1038707" spans="9:11" x14ac:dyDescent="0.2">
      <c r="I1038707" s="3"/>
      <c r="J1038707" s="3"/>
      <c r="K1038707" s="3"/>
    </row>
    <row r="1038708" spans="9:11" x14ac:dyDescent="0.2">
      <c r="I1038708" s="3"/>
      <c r="J1038708" s="3"/>
      <c r="K1038708" s="3"/>
    </row>
    <row r="1038709" spans="9:11" x14ac:dyDescent="0.2">
      <c r="I1038709" s="3"/>
      <c r="J1038709" s="3"/>
      <c r="K1038709" s="3"/>
    </row>
    <row r="1038710" spans="9:11" x14ac:dyDescent="0.2">
      <c r="I1038710" s="3"/>
      <c r="J1038710" s="3"/>
      <c r="K1038710" s="3"/>
    </row>
    <row r="1038711" spans="9:11" x14ac:dyDescent="0.2">
      <c r="I1038711" s="3"/>
      <c r="J1038711" s="3"/>
      <c r="K1038711" s="3"/>
    </row>
    <row r="1038712" spans="9:11" x14ac:dyDescent="0.2">
      <c r="I1038712" s="3"/>
      <c r="J1038712" s="3"/>
      <c r="K1038712" s="3"/>
    </row>
    <row r="1038713" spans="9:11" x14ac:dyDescent="0.2">
      <c r="I1038713" s="3"/>
      <c r="J1038713" s="3"/>
      <c r="K1038713" s="3"/>
    </row>
    <row r="1038714" spans="9:11" x14ac:dyDescent="0.2">
      <c r="I1038714" s="3"/>
      <c r="J1038714" s="3"/>
      <c r="K1038714" s="3"/>
    </row>
    <row r="1038715" spans="9:11" x14ac:dyDescent="0.2">
      <c r="I1038715" s="3"/>
      <c r="J1038715" s="3"/>
      <c r="K1038715" s="3"/>
    </row>
    <row r="1038716" spans="9:11" x14ac:dyDescent="0.2">
      <c r="I1038716" s="3"/>
      <c r="J1038716" s="3"/>
      <c r="K1038716" s="3"/>
    </row>
    <row r="1038717" spans="9:11" x14ac:dyDescent="0.2">
      <c r="I1038717" s="3"/>
      <c r="J1038717" s="3"/>
      <c r="K1038717" s="3"/>
    </row>
    <row r="1038718" spans="9:11" x14ac:dyDescent="0.2">
      <c r="I1038718" s="3"/>
      <c r="J1038718" s="3"/>
      <c r="K1038718" s="3"/>
    </row>
    <row r="1038719" spans="9:11" x14ac:dyDescent="0.2">
      <c r="I1038719" s="3"/>
      <c r="J1038719" s="3"/>
      <c r="K1038719" s="3"/>
    </row>
    <row r="1038720" spans="9:11" x14ac:dyDescent="0.2">
      <c r="I1038720" s="3"/>
      <c r="J1038720" s="3"/>
      <c r="K1038720" s="3"/>
    </row>
    <row r="1038721" spans="9:11" x14ac:dyDescent="0.2">
      <c r="I1038721" s="3"/>
      <c r="J1038721" s="3"/>
      <c r="K1038721" s="3"/>
    </row>
    <row r="1038722" spans="9:11" x14ac:dyDescent="0.2">
      <c r="I1038722" s="3"/>
      <c r="J1038722" s="3"/>
      <c r="K1038722" s="3"/>
    </row>
    <row r="1038723" spans="9:11" x14ac:dyDescent="0.2">
      <c r="I1038723" s="3"/>
      <c r="J1038723" s="3"/>
      <c r="K1038723" s="3"/>
    </row>
    <row r="1038724" spans="9:11" x14ac:dyDescent="0.2">
      <c r="I1038724" s="3"/>
      <c r="J1038724" s="3"/>
      <c r="K1038724" s="3"/>
    </row>
    <row r="1038725" spans="9:11" x14ac:dyDescent="0.2">
      <c r="I1038725" s="3"/>
      <c r="J1038725" s="3"/>
      <c r="K1038725" s="3"/>
    </row>
    <row r="1038726" spans="9:11" x14ac:dyDescent="0.2">
      <c r="I1038726" s="3"/>
      <c r="J1038726" s="3"/>
      <c r="K1038726" s="3"/>
    </row>
    <row r="1038727" spans="9:11" x14ac:dyDescent="0.2">
      <c r="I1038727" s="3"/>
      <c r="J1038727" s="3"/>
      <c r="K1038727" s="3"/>
    </row>
    <row r="1038728" spans="9:11" x14ac:dyDescent="0.2">
      <c r="I1038728" s="3"/>
      <c r="J1038728" s="3"/>
      <c r="K1038728" s="3"/>
    </row>
    <row r="1038729" spans="9:11" x14ac:dyDescent="0.2">
      <c r="I1038729" s="3"/>
      <c r="J1038729" s="3"/>
      <c r="K1038729" s="3"/>
    </row>
    <row r="1038730" spans="9:11" x14ac:dyDescent="0.2">
      <c r="I1038730" s="3"/>
      <c r="J1038730" s="3"/>
      <c r="K1038730" s="3"/>
    </row>
    <row r="1038731" spans="9:11" x14ac:dyDescent="0.2">
      <c r="I1038731" s="3"/>
      <c r="J1038731" s="3"/>
      <c r="K1038731" s="3"/>
    </row>
    <row r="1038732" spans="9:11" x14ac:dyDescent="0.2">
      <c r="I1038732" s="3"/>
      <c r="J1038732" s="3"/>
      <c r="K1038732" s="3"/>
    </row>
    <row r="1038733" spans="9:11" x14ac:dyDescent="0.2">
      <c r="I1038733" s="3"/>
      <c r="J1038733" s="3"/>
      <c r="K1038733" s="3"/>
    </row>
    <row r="1038734" spans="9:11" x14ac:dyDescent="0.2">
      <c r="I1038734" s="3"/>
      <c r="J1038734" s="3"/>
      <c r="K1038734" s="3"/>
    </row>
    <row r="1038735" spans="9:11" x14ac:dyDescent="0.2">
      <c r="I1038735" s="3"/>
      <c r="J1038735" s="3"/>
      <c r="K1038735" s="3"/>
    </row>
    <row r="1038736" spans="9:11" x14ac:dyDescent="0.2">
      <c r="I1038736" s="3"/>
      <c r="J1038736" s="3"/>
      <c r="K1038736" s="3"/>
    </row>
    <row r="1038737" spans="9:11" x14ac:dyDescent="0.2">
      <c r="I1038737" s="3"/>
      <c r="J1038737" s="3"/>
      <c r="K1038737" s="3"/>
    </row>
    <row r="1038738" spans="9:11" x14ac:dyDescent="0.2">
      <c r="I1038738" s="3"/>
      <c r="J1038738" s="3"/>
      <c r="K1038738" s="3"/>
    </row>
    <row r="1038739" spans="9:11" x14ac:dyDescent="0.2">
      <c r="I1038739" s="3"/>
      <c r="J1038739" s="3"/>
      <c r="K1038739" s="3"/>
    </row>
    <row r="1038740" spans="9:11" x14ac:dyDescent="0.2">
      <c r="I1038740" s="3"/>
      <c r="J1038740" s="3"/>
      <c r="K1038740" s="3"/>
    </row>
    <row r="1038741" spans="9:11" x14ac:dyDescent="0.2">
      <c r="I1038741" s="3"/>
      <c r="J1038741" s="3"/>
      <c r="K1038741" s="3"/>
    </row>
    <row r="1038742" spans="9:11" x14ac:dyDescent="0.2">
      <c r="I1038742" s="3"/>
      <c r="J1038742" s="3"/>
      <c r="K1038742" s="3"/>
    </row>
    <row r="1038743" spans="9:11" x14ac:dyDescent="0.2">
      <c r="I1038743" s="3"/>
      <c r="J1038743" s="3"/>
      <c r="K1038743" s="3"/>
    </row>
    <row r="1038744" spans="9:11" x14ac:dyDescent="0.2">
      <c r="I1038744" s="3"/>
      <c r="J1038744" s="3"/>
      <c r="K1038744" s="3"/>
    </row>
    <row r="1038745" spans="9:11" x14ac:dyDescent="0.2">
      <c r="I1038745" s="3"/>
      <c r="J1038745" s="3"/>
      <c r="K1038745" s="3"/>
    </row>
    <row r="1038746" spans="9:11" x14ac:dyDescent="0.2">
      <c r="I1038746" s="3"/>
      <c r="J1038746" s="3"/>
      <c r="K1038746" s="3"/>
    </row>
    <row r="1038747" spans="9:11" x14ac:dyDescent="0.2">
      <c r="I1038747" s="3"/>
      <c r="J1038747" s="3"/>
      <c r="K1038747" s="3"/>
    </row>
    <row r="1038748" spans="9:11" x14ac:dyDescent="0.2">
      <c r="I1038748" s="3"/>
      <c r="J1038748" s="3"/>
      <c r="K1038748" s="3"/>
    </row>
    <row r="1038749" spans="9:11" x14ac:dyDescent="0.2">
      <c r="I1038749" s="3"/>
      <c r="J1038749" s="3"/>
      <c r="K1038749" s="3"/>
    </row>
    <row r="1038750" spans="9:11" x14ac:dyDescent="0.2">
      <c r="I1038750" s="3"/>
      <c r="J1038750" s="3"/>
      <c r="K1038750" s="3"/>
    </row>
    <row r="1038751" spans="9:11" x14ac:dyDescent="0.2">
      <c r="I1038751" s="3"/>
      <c r="J1038751" s="3"/>
      <c r="K1038751" s="3"/>
    </row>
    <row r="1038752" spans="9:11" x14ac:dyDescent="0.2">
      <c r="I1038752" s="3"/>
      <c r="J1038752" s="3"/>
      <c r="K1038752" s="3"/>
    </row>
    <row r="1038753" spans="9:11" x14ac:dyDescent="0.2">
      <c r="I1038753" s="3"/>
      <c r="J1038753" s="3"/>
      <c r="K1038753" s="3"/>
    </row>
    <row r="1038754" spans="9:11" x14ac:dyDescent="0.2">
      <c r="I1038754" s="3"/>
      <c r="J1038754" s="3"/>
      <c r="K1038754" s="3"/>
    </row>
    <row r="1038755" spans="9:11" x14ac:dyDescent="0.2">
      <c r="I1038755" s="3"/>
      <c r="J1038755" s="3"/>
      <c r="K1038755" s="3"/>
    </row>
    <row r="1038756" spans="9:11" x14ac:dyDescent="0.2">
      <c r="I1038756" s="3"/>
      <c r="J1038756" s="3"/>
      <c r="K1038756" s="3"/>
    </row>
    <row r="1038757" spans="9:11" x14ac:dyDescent="0.2">
      <c r="I1038757" s="3"/>
      <c r="J1038757" s="3"/>
      <c r="K1038757" s="3"/>
    </row>
    <row r="1038758" spans="9:11" x14ac:dyDescent="0.2">
      <c r="I1038758" s="3"/>
      <c r="J1038758" s="3"/>
      <c r="K1038758" s="3"/>
    </row>
    <row r="1038759" spans="9:11" x14ac:dyDescent="0.2">
      <c r="I1038759" s="3"/>
      <c r="J1038759" s="3"/>
      <c r="K1038759" s="3"/>
    </row>
    <row r="1038760" spans="9:11" x14ac:dyDescent="0.2">
      <c r="I1038760" s="3"/>
      <c r="J1038760" s="3"/>
      <c r="K1038760" s="3"/>
    </row>
    <row r="1038761" spans="9:11" x14ac:dyDescent="0.2">
      <c r="I1038761" s="3"/>
      <c r="J1038761" s="3"/>
      <c r="K1038761" s="3"/>
    </row>
    <row r="1038762" spans="9:11" x14ac:dyDescent="0.2">
      <c r="I1038762" s="3"/>
      <c r="J1038762" s="3"/>
      <c r="K1038762" s="3"/>
    </row>
    <row r="1038763" spans="9:11" x14ac:dyDescent="0.2">
      <c r="I1038763" s="3"/>
      <c r="J1038763" s="3"/>
      <c r="K1038763" s="3"/>
    </row>
    <row r="1038764" spans="9:11" x14ac:dyDescent="0.2">
      <c r="I1038764" s="3"/>
      <c r="J1038764" s="3"/>
      <c r="K1038764" s="3"/>
    </row>
    <row r="1038765" spans="9:11" x14ac:dyDescent="0.2">
      <c r="I1038765" s="3"/>
      <c r="J1038765" s="3"/>
      <c r="K1038765" s="3"/>
    </row>
    <row r="1038766" spans="9:11" x14ac:dyDescent="0.2">
      <c r="I1038766" s="3"/>
      <c r="J1038766" s="3"/>
      <c r="K1038766" s="3"/>
    </row>
    <row r="1038767" spans="9:11" x14ac:dyDescent="0.2">
      <c r="I1038767" s="3"/>
      <c r="J1038767" s="3"/>
      <c r="K1038767" s="3"/>
    </row>
    <row r="1038768" spans="9:11" x14ac:dyDescent="0.2">
      <c r="I1038768" s="3"/>
      <c r="J1038768" s="3"/>
      <c r="K1038768" s="3"/>
    </row>
    <row r="1038769" spans="9:11" x14ac:dyDescent="0.2">
      <c r="I1038769" s="3"/>
      <c r="J1038769" s="3"/>
      <c r="K1038769" s="3"/>
    </row>
    <row r="1038770" spans="9:11" x14ac:dyDescent="0.2">
      <c r="I1038770" s="3"/>
      <c r="J1038770" s="3"/>
      <c r="K1038770" s="3"/>
    </row>
    <row r="1038771" spans="9:11" x14ac:dyDescent="0.2">
      <c r="I1038771" s="3"/>
      <c r="J1038771" s="3"/>
      <c r="K1038771" s="3"/>
    </row>
    <row r="1038772" spans="9:11" x14ac:dyDescent="0.2">
      <c r="I1038772" s="3"/>
      <c r="J1038772" s="3"/>
      <c r="K1038772" s="3"/>
    </row>
    <row r="1038773" spans="9:11" x14ac:dyDescent="0.2">
      <c r="I1038773" s="3"/>
      <c r="J1038773" s="3"/>
      <c r="K1038773" s="3"/>
    </row>
    <row r="1038774" spans="9:11" x14ac:dyDescent="0.2">
      <c r="I1038774" s="3"/>
      <c r="J1038774" s="3"/>
      <c r="K1038774" s="3"/>
    </row>
    <row r="1038775" spans="9:11" x14ac:dyDescent="0.2">
      <c r="I1038775" s="3"/>
      <c r="J1038775" s="3"/>
      <c r="K1038775" s="3"/>
    </row>
    <row r="1038776" spans="9:11" x14ac:dyDescent="0.2">
      <c r="I1038776" s="3"/>
      <c r="J1038776" s="3"/>
      <c r="K1038776" s="3"/>
    </row>
    <row r="1038777" spans="9:11" x14ac:dyDescent="0.2">
      <c r="I1038777" s="3"/>
      <c r="J1038777" s="3"/>
      <c r="K1038777" s="3"/>
    </row>
    <row r="1038778" spans="9:11" x14ac:dyDescent="0.2">
      <c r="I1038778" s="3"/>
      <c r="J1038778" s="3"/>
      <c r="K1038778" s="3"/>
    </row>
    <row r="1038779" spans="9:11" x14ac:dyDescent="0.2">
      <c r="I1038779" s="3"/>
      <c r="J1038779" s="3"/>
      <c r="K1038779" s="3"/>
    </row>
    <row r="1038780" spans="9:11" x14ac:dyDescent="0.2">
      <c r="I1038780" s="3"/>
      <c r="J1038780" s="3"/>
      <c r="K1038780" s="3"/>
    </row>
    <row r="1038781" spans="9:11" x14ac:dyDescent="0.2">
      <c r="I1038781" s="3"/>
      <c r="J1038781" s="3"/>
      <c r="K1038781" s="3"/>
    </row>
    <row r="1038782" spans="9:11" x14ac:dyDescent="0.2">
      <c r="I1038782" s="3"/>
      <c r="J1038782" s="3"/>
      <c r="K1038782" s="3"/>
    </row>
    <row r="1038783" spans="9:11" x14ac:dyDescent="0.2">
      <c r="I1038783" s="3"/>
      <c r="J1038783" s="3"/>
      <c r="K1038783" s="3"/>
    </row>
    <row r="1038784" spans="9:11" x14ac:dyDescent="0.2">
      <c r="I1038784" s="3"/>
      <c r="J1038784" s="3"/>
      <c r="K1038784" s="3"/>
    </row>
    <row r="1038785" spans="9:11" x14ac:dyDescent="0.2">
      <c r="I1038785" s="3"/>
      <c r="J1038785" s="3"/>
      <c r="K1038785" s="3"/>
    </row>
    <row r="1038786" spans="9:11" x14ac:dyDescent="0.2">
      <c r="I1038786" s="3"/>
      <c r="J1038786" s="3"/>
      <c r="K1038786" s="3"/>
    </row>
    <row r="1038787" spans="9:11" x14ac:dyDescent="0.2">
      <c r="I1038787" s="3"/>
      <c r="J1038787" s="3"/>
      <c r="K1038787" s="3"/>
    </row>
    <row r="1038788" spans="9:11" x14ac:dyDescent="0.2">
      <c r="I1038788" s="3"/>
      <c r="J1038788" s="3"/>
      <c r="K1038788" s="3"/>
    </row>
    <row r="1038789" spans="9:11" x14ac:dyDescent="0.2">
      <c r="I1038789" s="3"/>
      <c r="J1038789" s="3"/>
      <c r="K1038789" s="3"/>
    </row>
    <row r="1038790" spans="9:11" x14ac:dyDescent="0.2">
      <c r="I1038790" s="3"/>
      <c r="J1038790" s="3"/>
      <c r="K1038790" s="3"/>
    </row>
    <row r="1038791" spans="9:11" x14ac:dyDescent="0.2">
      <c r="I1038791" s="3"/>
      <c r="J1038791" s="3"/>
      <c r="K1038791" s="3"/>
    </row>
    <row r="1038792" spans="9:11" x14ac:dyDescent="0.2">
      <c r="I1038792" s="3"/>
      <c r="J1038792" s="3"/>
      <c r="K1038792" s="3"/>
    </row>
    <row r="1038793" spans="9:11" x14ac:dyDescent="0.2">
      <c r="I1038793" s="3"/>
      <c r="J1038793" s="3"/>
      <c r="K1038793" s="3"/>
    </row>
    <row r="1038794" spans="9:11" x14ac:dyDescent="0.2">
      <c r="I1038794" s="3"/>
      <c r="J1038794" s="3"/>
      <c r="K1038794" s="3"/>
    </row>
    <row r="1038795" spans="9:11" x14ac:dyDescent="0.2">
      <c r="I1038795" s="3"/>
      <c r="J1038795" s="3"/>
      <c r="K1038795" s="3"/>
    </row>
    <row r="1038796" spans="9:11" x14ac:dyDescent="0.2">
      <c r="I1038796" s="3"/>
      <c r="J1038796" s="3"/>
      <c r="K1038796" s="3"/>
    </row>
    <row r="1038797" spans="9:11" x14ac:dyDescent="0.2">
      <c r="I1038797" s="3"/>
      <c r="J1038797" s="3"/>
      <c r="K1038797" s="3"/>
    </row>
    <row r="1038798" spans="9:11" x14ac:dyDescent="0.2">
      <c r="I1038798" s="3"/>
      <c r="J1038798" s="3"/>
      <c r="K1038798" s="3"/>
    </row>
    <row r="1038799" spans="9:11" x14ac:dyDescent="0.2">
      <c r="I1038799" s="3"/>
      <c r="J1038799" s="3"/>
      <c r="K1038799" s="3"/>
    </row>
    <row r="1038800" spans="9:11" x14ac:dyDescent="0.2">
      <c r="I1038800" s="3"/>
      <c r="J1038800" s="3"/>
      <c r="K1038800" s="3"/>
    </row>
    <row r="1038801" spans="9:11" x14ac:dyDescent="0.2">
      <c r="I1038801" s="3"/>
      <c r="J1038801" s="3"/>
      <c r="K1038801" s="3"/>
    </row>
    <row r="1038802" spans="9:11" x14ac:dyDescent="0.2">
      <c r="I1038802" s="3"/>
      <c r="J1038802" s="3"/>
      <c r="K1038802" s="3"/>
    </row>
    <row r="1038803" spans="9:11" x14ac:dyDescent="0.2">
      <c r="I1038803" s="3"/>
      <c r="J1038803" s="3"/>
      <c r="K1038803" s="3"/>
    </row>
    <row r="1038804" spans="9:11" x14ac:dyDescent="0.2">
      <c r="I1038804" s="3"/>
      <c r="J1038804" s="3"/>
      <c r="K1038804" s="3"/>
    </row>
    <row r="1038805" spans="9:11" x14ac:dyDescent="0.2">
      <c r="I1038805" s="3"/>
      <c r="J1038805" s="3"/>
      <c r="K1038805" s="3"/>
    </row>
    <row r="1038806" spans="9:11" x14ac:dyDescent="0.2">
      <c r="I1038806" s="3"/>
      <c r="J1038806" s="3"/>
      <c r="K1038806" s="3"/>
    </row>
    <row r="1038807" spans="9:11" x14ac:dyDescent="0.2">
      <c r="I1038807" s="3"/>
      <c r="J1038807" s="3"/>
      <c r="K1038807" s="3"/>
    </row>
    <row r="1038808" spans="9:11" x14ac:dyDescent="0.2">
      <c r="I1038808" s="3"/>
      <c r="J1038808" s="3"/>
      <c r="K1038808" s="3"/>
    </row>
    <row r="1038809" spans="9:11" x14ac:dyDescent="0.2">
      <c r="I1038809" s="3"/>
      <c r="J1038809" s="3"/>
      <c r="K1038809" s="3"/>
    </row>
    <row r="1038810" spans="9:11" x14ac:dyDescent="0.2">
      <c r="I1038810" s="3"/>
      <c r="J1038810" s="3"/>
      <c r="K1038810" s="3"/>
    </row>
    <row r="1038811" spans="9:11" x14ac:dyDescent="0.2">
      <c r="I1038811" s="3"/>
      <c r="J1038811" s="3"/>
      <c r="K1038811" s="3"/>
    </row>
    <row r="1038812" spans="9:11" x14ac:dyDescent="0.2">
      <c r="I1038812" s="3"/>
      <c r="J1038812" s="3"/>
      <c r="K1038812" s="3"/>
    </row>
    <row r="1038813" spans="9:11" x14ac:dyDescent="0.2">
      <c r="I1038813" s="3"/>
      <c r="J1038813" s="3"/>
      <c r="K1038813" s="3"/>
    </row>
    <row r="1038814" spans="9:11" x14ac:dyDescent="0.2">
      <c r="I1038814" s="3"/>
      <c r="J1038814" s="3"/>
      <c r="K1038814" s="3"/>
    </row>
    <row r="1038815" spans="9:11" x14ac:dyDescent="0.2">
      <c r="I1038815" s="3"/>
      <c r="J1038815" s="3"/>
      <c r="K1038815" s="3"/>
    </row>
    <row r="1038816" spans="9:11" x14ac:dyDescent="0.2">
      <c r="I1038816" s="3"/>
      <c r="J1038816" s="3"/>
      <c r="K1038816" s="3"/>
    </row>
    <row r="1038817" spans="9:11" x14ac:dyDescent="0.2">
      <c r="I1038817" s="3"/>
      <c r="J1038817" s="3"/>
      <c r="K1038817" s="3"/>
    </row>
    <row r="1038818" spans="9:11" x14ac:dyDescent="0.2">
      <c r="I1038818" s="3"/>
      <c r="J1038818" s="3"/>
      <c r="K1038818" s="3"/>
    </row>
    <row r="1038819" spans="9:11" x14ac:dyDescent="0.2">
      <c r="I1038819" s="3"/>
      <c r="J1038819" s="3"/>
      <c r="K1038819" s="3"/>
    </row>
    <row r="1038820" spans="9:11" x14ac:dyDescent="0.2">
      <c r="I1038820" s="3"/>
      <c r="J1038820" s="3"/>
      <c r="K1038820" s="3"/>
    </row>
    <row r="1038821" spans="9:11" x14ac:dyDescent="0.2">
      <c r="I1038821" s="3"/>
      <c r="J1038821" s="3"/>
      <c r="K1038821" s="3"/>
    </row>
    <row r="1038822" spans="9:11" x14ac:dyDescent="0.2">
      <c r="I1038822" s="3"/>
      <c r="J1038822" s="3"/>
      <c r="K1038822" s="3"/>
    </row>
    <row r="1038823" spans="9:11" x14ac:dyDescent="0.2">
      <c r="I1038823" s="3"/>
      <c r="J1038823" s="3"/>
      <c r="K1038823" s="3"/>
    </row>
    <row r="1038824" spans="9:11" x14ac:dyDescent="0.2">
      <c r="I1038824" s="3"/>
      <c r="J1038824" s="3"/>
      <c r="K1038824" s="3"/>
    </row>
    <row r="1038825" spans="9:11" x14ac:dyDescent="0.2">
      <c r="I1038825" s="3"/>
      <c r="J1038825" s="3"/>
      <c r="K1038825" s="3"/>
    </row>
    <row r="1038826" spans="9:11" x14ac:dyDescent="0.2">
      <c r="I1038826" s="3"/>
      <c r="J1038826" s="3"/>
      <c r="K1038826" s="3"/>
    </row>
    <row r="1038827" spans="9:11" x14ac:dyDescent="0.2">
      <c r="I1038827" s="3"/>
      <c r="J1038827" s="3"/>
      <c r="K1038827" s="3"/>
    </row>
    <row r="1038828" spans="9:11" x14ac:dyDescent="0.2">
      <c r="I1038828" s="3"/>
      <c r="J1038828" s="3"/>
      <c r="K1038828" s="3"/>
    </row>
    <row r="1038829" spans="9:11" x14ac:dyDescent="0.2">
      <c r="I1038829" s="3"/>
      <c r="J1038829" s="3"/>
      <c r="K1038829" s="3"/>
    </row>
    <row r="1038830" spans="9:11" x14ac:dyDescent="0.2">
      <c r="I1038830" s="3"/>
      <c r="J1038830" s="3"/>
      <c r="K1038830" s="3"/>
    </row>
    <row r="1038831" spans="9:11" x14ac:dyDescent="0.2">
      <c r="I1038831" s="3"/>
      <c r="J1038831" s="3"/>
      <c r="K1038831" s="3"/>
    </row>
    <row r="1038832" spans="9:11" x14ac:dyDescent="0.2">
      <c r="I1038832" s="3"/>
      <c r="J1038832" s="3"/>
      <c r="K1038832" s="3"/>
    </row>
    <row r="1038833" spans="9:11" x14ac:dyDescent="0.2">
      <c r="I1038833" s="3"/>
      <c r="J1038833" s="3"/>
      <c r="K1038833" s="3"/>
    </row>
    <row r="1038834" spans="9:11" x14ac:dyDescent="0.2">
      <c r="I1038834" s="3"/>
      <c r="J1038834" s="3"/>
      <c r="K1038834" s="3"/>
    </row>
    <row r="1038835" spans="9:11" x14ac:dyDescent="0.2">
      <c r="I1038835" s="3"/>
      <c r="J1038835" s="3"/>
      <c r="K1038835" s="3"/>
    </row>
    <row r="1038836" spans="9:11" x14ac:dyDescent="0.2">
      <c r="I1038836" s="3"/>
      <c r="J1038836" s="3"/>
      <c r="K1038836" s="3"/>
    </row>
    <row r="1038837" spans="9:11" x14ac:dyDescent="0.2">
      <c r="I1038837" s="3"/>
      <c r="J1038837" s="3"/>
      <c r="K1038837" s="3"/>
    </row>
    <row r="1038838" spans="9:11" x14ac:dyDescent="0.2">
      <c r="I1038838" s="3"/>
      <c r="J1038838" s="3"/>
      <c r="K1038838" s="3"/>
    </row>
    <row r="1038839" spans="9:11" x14ac:dyDescent="0.2">
      <c r="I1038839" s="3"/>
      <c r="J1038839" s="3"/>
      <c r="K1038839" s="3"/>
    </row>
    <row r="1038840" spans="9:11" x14ac:dyDescent="0.2">
      <c r="I1038840" s="3"/>
      <c r="J1038840" s="3"/>
      <c r="K1038840" s="3"/>
    </row>
    <row r="1038841" spans="9:11" x14ac:dyDescent="0.2">
      <c r="I1038841" s="3"/>
      <c r="J1038841" s="3"/>
      <c r="K1038841" s="3"/>
    </row>
    <row r="1038842" spans="9:11" x14ac:dyDescent="0.2">
      <c r="I1038842" s="3"/>
      <c r="J1038842" s="3"/>
      <c r="K1038842" s="3"/>
    </row>
    <row r="1038843" spans="9:11" x14ac:dyDescent="0.2">
      <c r="I1038843" s="3"/>
      <c r="J1038843" s="3"/>
      <c r="K1038843" s="3"/>
    </row>
    <row r="1038844" spans="9:11" x14ac:dyDescent="0.2">
      <c r="I1038844" s="3"/>
      <c r="J1038844" s="3"/>
      <c r="K1038844" s="3"/>
    </row>
    <row r="1038845" spans="9:11" x14ac:dyDescent="0.2">
      <c r="I1038845" s="3"/>
      <c r="J1038845" s="3"/>
      <c r="K1038845" s="3"/>
    </row>
    <row r="1038846" spans="9:11" x14ac:dyDescent="0.2">
      <c r="I1038846" s="3"/>
      <c r="J1038846" s="3"/>
      <c r="K1038846" s="3"/>
    </row>
    <row r="1038847" spans="9:11" x14ac:dyDescent="0.2">
      <c r="I1038847" s="3"/>
      <c r="J1038847" s="3"/>
      <c r="K1038847" s="3"/>
    </row>
    <row r="1038848" spans="9:11" x14ac:dyDescent="0.2">
      <c r="I1038848" s="3"/>
      <c r="J1038848" s="3"/>
      <c r="K1038848" s="3"/>
    </row>
    <row r="1038849" spans="9:11" x14ac:dyDescent="0.2">
      <c r="I1038849" s="3"/>
      <c r="J1038849" s="3"/>
      <c r="K1038849" s="3"/>
    </row>
    <row r="1038850" spans="9:11" x14ac:dyDescent="0.2">
      <c r="I1038850" s="3"/>
      <c r="J1038850" s="3"/>
      <c r="K1038850" s="3"/>
    </row>
    <row r="1038851" spans="9:11" x14ac:dyDescent="0.2">
      <c r="I1038851" s="3"/>
      <c r="J1038851" s="3"/>
      <c r="K1038851" s="3"/>
    </row>
    <row r="1038852" spans="9:11" x14ac:dyDescent="0.2">
      <c r="I1038852" s="3"/>
      <c r="J1038852" s="3"/>
      <c r="K1038852" s="3"/>
    </row>
    <row r="1038853" spans="9:11" x14ac:dyDescent="0.2">
      <c r="I1038853" s="3"/>
      <c r="J1038853" s="3"/>
      <c r="K1038853" s="3"/>
    </row>
    <row r="1038854" spans="9:11" x14ac:dyDescent="0.2">
      <c r="I1038854" s="3"/>
      <c r="J1038854" s="3"/>
      <c r="K1038854" s="3"/>
    </row>
    <row r="1038855" spans="9:11" x14ac:dyDescent="0.2">
      <c r="I1038855" s="3"/>
      <c r="J1038855" s="3"/>
      <c r="K1038855" s="3"/>
    </row>
    <row r="1038856" spans="9:11" x14ac:dyDescent="0.2">
      <c r="I1038856" s="3"/>
      <c r="J1038856" s="3"/>
      <c r="K1038856" s="3"/>
    </row>
    <row r="1038857" spans="9:11" x14ac:dyDescent="0.2">
      <c r="I1038857" s="3"/>
      <c r="J1038857" s="3"/>
      <c r="K1038857" s="3"/>
    </row>
    <row r="1038858" spans="9:11" x14ac:dyDescent="0.2">
      <c r="I1038858" s="3"/>
      <c r="J1038858" s="3"/>
      <c r="K1038858" s="3"/>
    </row>
    <row r="1038859" spans="9:11" x14ac:dyDescent="0.2">
      <c r="I1038859" s="3"/>
      <c r="J1038859" s="3"/>
      <c r="K1038859" s="3"/>
    </row>
    <row r="1038860" spans="9:11" x14ac:dyDescent="0.2">
      <c r="I1038860" s="3"/>
      <c r="J1038860" s="3"/>
      <c r="K1038860" s="3"/>
    </row>
    <row r="1038861" spans="9:11" x14ac:dyDescent="0.2">
      <c r="I1038861" s="3"/>
      <c r="J1038861" s="3"/>
      <c r="K1038861" s="3"/>
    </row>
    <row r="1038862" spans="9:11" x14ac:dyDescent="0.2">
      <c r="I1038862" s="3"/>
      <c r="J1038862" s="3"/>
      <c r="K1038862" s="3"/>
    </row>
    <row r="1038863" spans="9:11" x14ac:dyDescent="0.2">
      <c r="I1038863" s="3"/>
      <c r="J1038863" s="3"/>
      <c r="K1038863" s="3"/>
    </row>
    <row r="1038864" spans="9:11" x14ac:dyDescent="0.2">
      <c r="I1038864" s="3"/>
      <c r="J1038864" s="3"/>
      <c r="K1038864" s="3"/>
    </row>
    <row r="1038865" spans="9:11" x14ac:dyDescent="0.2">
      <c r="I1038865" s="3"/>
      <c r="J1038865" s="3"/>
      <c r="K1038865" s="3"/>
    </row>
    <row r="1038866" spans="9:11" x14ac:dyDescent="0.2">
      <c r="I1038866" s="3"/>
      <c r="J1038866" s="3"/>
      <c r="K1038866" s="3"/>
    </row>
    <row r="1038867" spans="9:11" x14ac:dyDescent="0.2">
      <c r="I1038867" s="3"/>
      <c r="J1038867" s="3"/>
      <c r="K1038867" s="3"/>
    </row>
    <row r="1038868" spans="9:11" x14ac:dyDescent="0.2">
      <c r="I1038868" s="3"/>
      <c r="J1038868" s="3"/>
      <c r="K1038868" s="3"/>
    </row>
    <row r="1038869" spans="9:11" x14ac:dyDescent="0.2">
      <c r="I1038869" s="3"/>
      <c r="J1038869" s="3"/>
      <c r="K1038869" s="3"/>
    </row>
    <row r="1038870" spans="9:11" x14ac:dyDescent="0.2">
      <c r="I1038870" s="3"/>
      <c r="J1038870" s="3"/>
      <c r="K1038870" s="3"/>
    </row>
    <row r="1038871" spans="9:11" x14ac:dyDescent="0.2">
      <c r="I1038871" s="3"/>
      <c r="J1038871" s="3"/>
      <c r="K1038871" s="3"/>
    </row>
    <row r="1038872" spans="9:11" x14ac:dyDescent="0.2">
      <c r="I1038872" s="3"/>
      <c r="J1038872" s="3"/>
      <c r="K1038872" s="3"/>
    </row>
    <row r="1038873" spans="9:11" x14ac:dyDescent="0.2">
      <c r="I1038873" s="3"/>
      <c r="J1038873" s="3"/>
      <c r="K1038873" s="3"/>
    </row>
    <row r="1038874" spans="9:11" x14ac:dyDescent="0.2">
      <c r="I1038874" s="3"/>
      <c r="J1038874" s="3"/>
      <c r="K1038874" s="3"/>
    </row>
    <row r="1038875" spans="9:11" x14ac:dyDescent="0.2">
      <c r="I1038875" s="3"/>
      <c r="J1038875" s="3"/>
      <c r="K1038875" s="3"/>
    </row>
    <row r="1038876" spans="9:11" x14ac:dyDescent="0.2">
      <c r="I1038876" s="3"/>
      <c r="J1038876" s="3"/>
      <c r="K1038876" s="3"/>
    </row>
    <row r="1038877" spans="9:11" x14ac:dyDescent="0.2">
      <c r="I1038877" s="3"/>
      <c r="J1038877" s="3"/>
      <c r="K1038877" s="3"/>
    </row>
    <row r="1038878" spans="9:11" x14ac:dyDescent="0.2">
      <c r="I1038878" s="3"/>
      <c r="J1038878" s="3"/>
      <c r="K1038878" s="3"/>
    </row>
    <row r="1038879" spans="9:11" x14ac:dyDescent="0.2">
      <c r="I1038879" s="3"/>
      <c r="J1038879" s="3"/>
      <c r="K1038879" s="3"/>
    </row>
    <row r="1038880" spans="9:11" x14ac:dyDescent="0.2">
      <c r="I1038880" s="3"/>
      <c r="J1038880" s="3"/>
      <c r="K1038880" s="3"/>
    </row>
    <row r="1038881" spans="9:11" x14ac:dyDescent="0.2">
      <c r="I1038881" s="3"/>
      <c r="J1038881" s="3"/>
      <c r="K1038881" s="3"/>
    </row>
    <row r="1038882" spans="9:11" x14ac:dyDescent="0.2">
      <c r="I1038882" s="3"/>
      <c r="J1038882" s="3"/>
      <c r="K1038882" s="3"/>
    </row>
    <row r="1038883" spans="9:11" x14ac:dyDescent="0.2">
      <c r="I1038883" s="3"/>
      <c r="J1038883" s="3"/>
      <c r="K1038883" s="3"/>
    </row>
    <row r="1038884" spans="9:11" x14ac:dyDescent="0.2">
      <c r="I1038884" s="3"/>
      <c r="J1038884" s="3"/>
      <c r="K1038884" s="3"/>
    </row>
    <row r="1038885" spans="9:11" x14ac:dyDescent="0.2">
      <c r="I1038885" s="3"/>
      <c r="J1038885" s="3"/>
      <c r="K1038885" s="3"/>
    </row>
    <row r="1038886" spans="9:11" x14ac:dyDescent="0.2">
      <c r="I1038886" s="3"/>
      <c r="J1038886" s="3"/>
      <c r="K1038886" s="3"/>
    </row>
    <row r="1038887" spans="9:11" x14ac:dyDescent="0.2">
      <c r="I1038887" s="3"/>
      <c r="J1038887" s="3"/>
      <c r="K1038887" s="3"/>
    </row>
    <row r="1038888" spans="9:11" x14ac:dyDescent="0.2">
      <c r="I1038888" s="3"/>
      <c r="J1038888" s="3"/>
      <c r="K1038888" s="3"/>
    </row>
    <row r="1038889" spans="9:11" x14ac:dyDescent="0.2">
      <c r="I1038889" s="3"/>
      <c r="J1038889" s="3"/>
      <c r="K1038889" s="3"/>
    </row>
    <row r="1038890" spans="9:11" x14ac:dyDescent="0.2">
      <c r="I1038890" s="3"/>
      <c r="J1038890" s="3"/>
      <c r="K1038890" s="3"/>
    </row>
    <row r="1038891" spans="9:11" x14ac:dyDescent="0.2">
      <c r="I1038891" s="3"/>
      <c r="J1038891" s="3"/>
      <c r="K1038891" s="3"/>
    </row>
    <row r="1038892" spans="9:11" x14ac:dyDescent="0.2">
      <c r="I1038892" s="3"/>
      <c r="J1038892" s="3"/>
      <c r="K1038892" s="3"/>
    </row>
    <row r="1038893" spans="9:11" x14ac:dyDescent="0.2">
      <c r="I1038893" s="3"/>
      <c r="J1038893" s="3"/>
      <c r="K1038893" s="3"/>
    </row>
    <row r="1038894" spans="9:11" x14ac:dyDescent="0.2">
      <c r="I1038894" s="3"/>
      <c r="J1038894" s="3"/>
      <c r="K1038894" s="3"/>
    </row>
    <row r="1038895" spans="9:11" x14ac:dyDescent="0.2">
      <c r="I1038895" s="3"/>
      <c r="J1038895" s="3"/>
      <c r="K1038895" s="3"/>
    </row>
    <row r="1038896" spans="9:11" x14ac:dyDescent="0.2">
      <c r="I1038896" s="3"/>
      <c r="J1038896" s="3"/>
      <c r="K1038896" s="3"/>
    </row>
    <row r="1038897" spans="9:11" x14ac:dyDescent="0.2">
      <c r="I1038897" s="3"/>
      <c r="J1038897" s="3"/>
      <c r="K1038897" s="3"/>
    </row>
    <row r="1038898" spans="9:11" x14ac:dyDescent="0.2">
      <c r="I1038898" s="3"/>
      <c r="J1038898" s="3"/>
      <c r="K1038898" s="3"/>
    </row>
    <row r="1038899" spans="9:11" x14ac:dyDescent="0.2">
      <c r="I1038899" s="3"/>
      <c r="J1038899" s="3"/>
      <c r="K1038899" s="3"/>
    </row>
    <row r="1038900" spans="9:11" x14ac:dyDescent="0.2">
      <c r="I1038900" s="3"/>
      <c r="J1038900" s="3"/>
      <c r="K1038900" s="3"/>
    </row>
    <row r="1038901" spans="9:11" x14ac:dyDescent="0.2">
      <c r="I1038901" s="3"/>
      <c r="J1038901" s="3"/>
      <c r="K1038901" s="3"/>
    </row>
    <row r="1038902" spans="9:11" x14ac:dyDescent="0.2">
      <c r="I1038902" s="3"/>
      <c r="J1038902" s="3"/>
      <c r="K1038902" s="3"/>
    </row>
    <row r="1038903" spans="9:11" x14ac:dyDescent="0.2">
      <c r="I1038903" s="3"/>
      <c r="J1038903" s="3"/>
      <c r="K1038903" s="3"/>
    </row>
    <row r="1038904" spans="9:11" x14ac:dyDescent="0.2">
      <c r="I1038904" s="3"/>
      <c r="J1038904" s="3"/>
      <c r="K1038904" s="3"/>
    </row>
    <row r="1038905" spans="9:11" x14ac:dyDescent="0.2">
      <c r="I1038905" s="3"/>
      <c r="J1038905" s="3"/>
      <c r="K1038905" s="3"/>
    </row>
    <row r="1038906" spans="9:11" x14ac:dyDescent="0.2">
      <c r="I1038906" s="3"/>
      <c r="J1038906" s="3"/>
      <c r="K1038906" s="3"/>
    </row>
    <row r="1038907" spans="9:11" x14ac:dyDescent="0.2">
      <c r="I1038907" s="3"/>
      <c r="J1038907" s="3"/>
      <c r="K1038907" s="3"/>
    </row>
    <row r="1038908" spans="9:11" x14ac:dyDescent="0.2">
      <c r="I1038908" s="3"/>
      <c r="J1038908" s="3"/>
      <c r="K1038908" s="3"/>
    </row>
    <row r="1038909" spans="9:11" x14ac:dyDescent="0.2">
      <c r="I1038909" s="3"/>
      <c r="J1038909" s="3"/>
      <c r="K1038909" s="3"/>
    </row>
    <row r="1038910" spans="9:11" x14ac:dyDescent="0.2">
      <c r="I1038910" s="3"/>
      <c r="J1038910" s="3"/>
      <c r="K1038910" s="3"/>
    </row>
    <row r="1038911" spans="9:11" x14ac:dyDescent="0.2">
      <c r="I1038911" s="3"/>
      <c r="J1038911" s="3"/>
      <c r="K1038911" s="3"/>
    </row>
    <row r="1038912" spans="9:11" x14ac:dyDescent="0.2">
      <c r="I1038912" s="3"/>
      <c r="J1038912" s="3"/>
      <c r="K1038912" s="3"/>
    </row>
    <row r="1038913" spans="9:11" x14ac:dyDescent="0.2">
      <c r="I1038913" s="3"/>
      <c r="J1038913" s="3"/>
      <c r="K1038913" s="3"/>
    </row>
    <row r="1038914" spans="9:11" x14ac:dyDescent="0.2">
      <c r="I1038914" s="3"/>
      <c r="J1038914" s="3"/>
      <c r="K1038914" s="3"/>
    </row>
    <row r="1038915" spans="9:11" x14ac:dyDescent="0.2">
      <c r="I1038915" s="3"/>
      <c r="J1038915" s="3"/>
      <c r="K1038915" s="3"/>
    </row>
    <row r="1038916" spans="9:11" x14ac:dyDescent="0.2">
      <c r="I1038916" s="3"/>
      <c r="J1038916" s="3"/>
      <c r="K1038916" s="3"/>
    </row>
    <row r="1038917" spans="9:11" x14ac:dyDescent="0.2">
      <c r="I1038917" s="3"/>
      <c r="J1038917" s="3"/>
      <c r="K1038917" s="3"/>
    </row>
    <row r="1038918" spans="9:11" x14ac:dyDescent="0.2">
      <c r="I1038918" s="3"/>
      <c r="J1038918" s="3"/>
      <c r="K1038918" s="3"/>
    </row>
    <row r="1038919" spans="9:11" x14ac:dyDescent="0.2">
      <c r="I1038919" s="3"/>
      <c r="J1038919" s="3"/>
      <c r="K1038919" s="3"/>
    </row>
    <row r="1038920" spans="9:11" x14ac:dyDescent="0.2">
      <c r="I1038920" s="3"/>
      <c r="J1038920" s="3"/>
      <c r="K1038920" s="3"/>
    </row>
    <row r="1038921" spans="9:11" x14ac:dyDescent="0.2">
      <c r="I1038921" s="3"/>
      <c r="J1038921" s="3"/>
      <c r="K1038921" s="3"/>
    </row>
    <row r="1038922" spans="9:11" x14ac:dyDescent="0.2">
      <c r="I1038922" s="3"/>
      <c r="J1038922" s="3"/>
      <c r="K1038922" s="3"/>
    </row>
    <row r="1038923" spans="9:11" x14ac:dyDescent="0.2">
      <c r="I1038923" s="3"/>
      <c r="J1038923" s="3"/>
      <c r="K1038923" s="3"/>
    </row>
    <row r="1038924" spans="9:11" x14ac:dyDescent="0.2">
      <c r="I1038924" s="3"/>
      <c r="J1038924" s="3"/>
      <c r="K1038924" s="3"/>
    </row>
    <row r="1038925" spans="9:11" x14ac:dyDescent="0.2">
      <c r="I1038925" s="3"/>
      <c r="J1038925" s="3"/>
      <c r="K1038925" s="3"/>
    </row>
    <row r="1038926" spans="9:11" x14ac:dyDescent="0.2">
      <c r="I1038926" s="3"/>
      <c r="J1038926" s="3"/>
      <c r="K1038926" s="3"/>
    </row>
    <row r="1038927" spans="9:11" x14ac:dyDescent="0.2">
      <c r="I1038927" s="3"/>
      <c r="J1038927" s="3"/>
      <c r="K1038927" s="3"/>
    </row>
    <row r="1038928" spans="9:11" x14ac:dyDescent="0.2">
      <c r="I1038928" s="3"/>
      <c r="J1038928" s="3"/>
      <c r="K1038928" s="3"/>
    </row>
    <row r="1038929" spans="9:11" x14ac:dyDescent="0.2">
      <c r="I1038929" s="3"/>
      <c r="J1038929" s="3"/>
      <c r="K1038929" s="3"/>
    </row>
    <row r="1038930" spans="9:11" x14ac:dyDescent="0.2">
      <c r="I1038930" s="3"/>
      <c r="J1038930" s="3"/>
      <c r="K1038930" s="3"/>
    </row>
    <row r="1038931" spans="9:11" x14ac:dyDescent="0.2">
      <c r="I1038931" s="3"/>
      <c r="J1038931" s="3"/>
      <c r="K1038931" s="3"/>
    </row>
    <row r="1038932" spans="9:11" x14ac:dyDescent="0.2">
      <c r="I1038932" s="3"/>
      <c r="J1038932" s="3"/>
      <c r="K1038932" s="3"/>
    </row>
    <row r="1038933" spans="9:11" x14ac:dyDescent="0.2">
      <c r="I1038933" s="3"/>
      <c r="J1038933" s="3"/>
      <c r="K1038933" s="3"/>
    </row>
    <row r="1038934" spans="9:11" x14ac:dyDescent="0.2">
      <c r="I1038934" s="3"/>
      <c r="J1038934" s="3"/>
      <c r="K1038934" s="3"/>
    </row>
    <row r="1038935" spans="9:11" x14ac:dyDescent="0.2">
      <c r="I1038935" s="3"/>
      <c r="J1038935" s="3"/>
      <c r="K1038935" s="3"/>
    </row>
    <row r="1038936" spans="9:11" x14ac:dyDescent="0.2">
      <c r="I1038936" s="3"/>
      <c r="J1038936" s="3"/>
      <c r="K1038936" s="3"/>
    </row>
    <row r="1038937" spans="9:11" x14ac:dyDescent="0.2">
      <c r="I1038937" s="3"/>
      <c r="J1038937" s="3"/>
      <c r="K1038937" s="3"/>
    </row>
    <row r="1038938" spans="9:11" x14ac:dyDescent="0.2">
      <c r="I1038938" s="3"/>
      <c r="J1038938" s="3"/>
      <c r="K1038938" s="3"/>
    </row>
    <row r="1038939" spans="9:11" x14ac:dyDescent="0.2">
      <c r="I1038939" s="3"/>
      <c r="J1038939" s="3"/>
      <c r="K1038939" s="3"/>
    </row>
    <row r="1038940" spans="9:11" x14ac:dyDescent="0.2">
      <c r="I1038940" s="3"/>
      <c r="J1038940" s="3"/>
      <c r="K1038940" s="3"/>
    </row>
    <row r="1038941" spans="9:11" x14ac:dyDescent="0.2">
      <c r="I1038941" s="3"/>
      <c r="J1038941" s="3"/>
      <c r="K1038941" s="3"/>
    </row>
    <row r="1038942" spans="9:11" x14ac:dyDescent="0.2">
      <c r="I1038942" s="3"/>
      <c r="J1038942" s="3"/>
      <c r="K1038942" s="3"/>
    </row>
    <row r="1038943" spans="9:11" x14ac:dyDescent="0.2">
      <c r="I1038943" s="3"/>
      <c r="J1038943" s="3"/>
      <c r="K1038943" s="3"/>
    </row>
    <row r="1038944" spans="9:11" x14ac:dyDescent="0.2">
      <c r="I1038944" s="3"/>
      <c r="J1038944" s="3"/>
      <c r="K1038944" s="3"/>
    </row>
    <row r="1038945" spans="9:11" x14ac:dyDescent="0.2">
      <c r="I1038945" s="3"/>
      <c r="J1038945" s="3"/>
      <c r="K1038945" s="3"/>
    </row>
    <row r="1038946" spans="9:11" x14ac:dyDescent="0.2">
      <c r="I1038946" s="3"/>
      <c r="J1038946" s="3"/>
      <c r="K1038946" s="3"/>
    </row>
    <row r="1038947" spans="9:11" x14ac:dyDescent="0.2">
      <c r="I1038947" s="3"/>
      <c r="J1038947" s="3"/>
      <c r="K1038947" s="3"/>
    </row>
    <row r="1038948" spans="9:11" x14ac:dyDescent="0.2">
      <c r="I1038948" s="3"/>
      <c r="J1038948" s="3"/>
      <c r="K1038948" s="3"/>
    </row>
    <row r="1038949" spans="9:11" x14ac:dyDescent="0.2">
      <c r="I1038949" s="3"/>
      <c r="J1038949" s="3"/>
      <c r="K1038949" s="3"/>
    </row>
    <row r="1038950" spans="9:11" x14ac:dyDescent="0.2">
      <c r="I1038950" s="3"/>
      <c r="J1038950" s="3"/>
      <c r="K1038950" s="3"/>
    </row>
    <row r="1038951" spans="9:11" x14ac:dyDescent="0.2">
      <c r="I1038951" s="3"/>
      <c r="J1038951" s="3"/>
      <c r="K1038951" s="3"/>
    </row>
    <row r="1038952" spans="9:11" x14ac:dyDescent="0.2">
      <c r="I1038952" s="3"/>
      <c r="J1038952" s="3"/>
      <c r="K1038952" s="3"/>
    </row>
    <row r="1038953" spans="9:11" x14ac:dyDescent="0.2">
      <c r="I1038953" s="3"/>
      <c r="J1038953" s="3"/>
      <c r="K1038953" s="3"/>
    </row>
    <row r="1038954" spans="9:11" x14ac:dyDescent="0.2">
      <c r="I1038954" s="3"/>
      <c r="J1038954" s="3"/>
      <c r="K1038954" s="3"/>
    </row>
    <row r="1038955" spans="9:11" x14ac:dyDescent="0.2">
      <c r="I1038955" s="3"/>
      <c r="J1038955" s="3"/>
      <c r="K1038955" s="3"/>
    </row>
    <row r="1038956" spans="9:11" x14ac:dyDescent="0.2">
      <c r="I1038956" s="3"/>
      <c r="J1038956" s="3"/>
      <c r="K1038956" s="3"/>
    </row>
    <row r="1038957" spans="9:11" x14ac:dyDescent="0.2">
      <c r="I1038957" s="3"/>
      <c r="J1038957" s="3"/>
      <c r="K1038957" s="3"/>
    </row>
    <row r="1038958" spans="9:11" x14ac:dyDescent="0.2">
      <c r="I1038958" s="3"/>
      <c r="J1038958" s="3"/>
      <c r="K1038958" s="3"/>
    </row>
    <row r="1038959" spans="9:11" x14ac:dyDescent="0.2">
      <c r="I1038959" s="3"/>
      <c r="J1038959" s="3"/>
      <c r="K1038959" s="3"/>
    </row>
    <row r="1038960" spans="9:11" x14ac:dyDescent="0.2">
      <c r="I1038960" s="3"/>
      <c r="J1038960" s="3"/>
      <c r="K1038960" s="3"/>
    </row>
    <row r="1038961" spans="9:11" x14ac:dyDescent="0.2">
      <c r="I1038961" s="3"/>
      <c r="J1038961" s="3"/>
      <c r="K1038961" s="3"/>
    </row>
    <row r="1038962" spans="9:11" x14ac:dyDescent="0.2">
      <c r="I1038962" s="3"/>
      <c r="J1038962" s="3"/>
      <c r="K1038962" s="3"/>
    </row>
    <row r="1038963" spans="9:11" x14ac:dyDescent="0.2">
      <c r="I1038963" s="3"/>
      <c r="J1038963" s="3"/>
      <c r="K1038963" s="3"/>
    </row>
    <row r="1038964" spans="9:11" x14ac:dyDescent="0.2">
      <c r="I1038964" s="3"/>
      <c r="J1038964" s="3"/>
      <c r="K1038964" s="3"/>
    </row>
    <row r="1038965" spans="9:11" x14ac:dyDescent="0.2">
      <c r="I1038965" s="3"/>
      <c r="J1038965" s="3"/>
      <c r="K1038965" s="3"/>
    </row>
    <row r="1038966" spans="9:11" x14ac:dyDescent="0.2">
      <c r="I1038966" s="3"/>
      <c r="J1038966" s="3"/>
      <c r="K1038966" s="3"/>
    </row>
    <row r="1038967" spans="9:11" x14ac:dyDescent="0.2">
      <c r="I1038967" s="3"/>
      <c r="J1038967" s="3"/>
      <c r="K1038967" s="3"/>
    </row>
    <row r="1038968" spans="9:11" x14ac:dyDescent="0.2">
      <c r="I1038968" s="3"/>
      <c r="J1038968" s="3"/>
      <c r="K1038968" s="3"/>
    </row>
    <row r="1038969" spans="9:11" x14ac:dyDescent="0.2">
      <c r="I1038969" s="3"/>
      <c r="J1038969" s="3"/>
      <c r="K1038969" s="3"/>
    </row>
    <row r="1038970" spans="9:11" x14ac:dyDescent="0.2">
      <c r="I1038970" s="3"/>
      <c r="J1038970" s="3"/>
      <c r="K1038970" s="3"/>
    </row>
    <row r="1038971" spans="9:11" x14ac:dyDescent="0.2">
      <c r="I1038971" s="3"/>
      <c r="J1038971" s="3"/>
      <c r="K1038971" s="3"/>
    </row>
    <row r="1038972" spans="9:11" x14ac:dyDescent="0.2">
      <c r="I1038972" s="3"/>
      <c r="J1038972" s="3"/>
      <c r="K1038972" s="3"/>
    </row>
    <row r="1038973" spans="9:11" x14ac:dyDescent="0.2">
      <c r="I1038973" s="3"/>
      <c r="J1038973" s="3"/>
      <c r="K1038973" s="3"/>
    </row>
    <row r="1038974" spans="9:11" x14ac:dyDescent="0.2">
      <c r="I1038974" s="3"/>
      <c r="J1038974" s="3"/>
      <c r="K1038974" s="3"/>
    </row>
    <row r="1038975" spans="9:11" x14ac:dyDescent="0.2">
      <c r="I1038975" s="3"/>
      <c r="J1038975" s="3"/>
      <c r="K1038975" s="3"/>
    </row>
    <row r="1038976" spans="9:11" x14ac:dyDescent="0.2">
      <c r="I1038976" s="3"/>
      <c r="J1038976" s="3"/>
      <c r="K1038976" s="3"/>
    </row>
    <row r="1038977" spans="9:11" x14ac:dyDescent="0.2">
      <c r="I1038977" s="3"/>
      <c r="J1038977" s="3"/>
      <c r="K1038977" s="3"/>
    </row>
    <row r="1038978" spans="9:11" x14ac:dyDescent="0.2">
      <c r="I1038978" s="3"/>
      <c r="J1038978" s="3"/>
      <c r="K1038978" s="3"/>
    </row>
    <row r="1038979" spans="9:11" x14ac:dyDescent="0.2">
      <c r="I1038979" s="3"/>
      <c r="J1038979" s="3"/>
      <c r="K1038979" s="3"/>
    </row>
    <row r="1038980" spans="9:11" x14ac:dyDescent="0.2">
      <c r="I1038980" s="3"/>
      <c r="J1038980" s="3"/>
      <c r="K1038980" s="3"/>
    </row>
    <row r="1038981" spans="9:11" x14ac:dyDescent="0.2">
      <c r="I1038981" s="3"/>
      <c r="J1038981" s="3"/>
      <c r="K1038981" s="3"/>
    </row>
    <row r="1038982" spans="9:11" x14ac:dyDescent="0.2">
      <c r="I1038982" s="3"/>
      <c r="J1038982" s="3"/>
      <c r="K1038982" s="3"/>
    </row>
    <row r="1038983" spans="9:11" x14ac:dyDescent="0.2">
      <c r="I1038983" s="3"/>
      <c r="J1038983" s="3"/>
      <c r="K1038983" s="3"/>
    </row>
    <row r="1038984" spans="9:11" x14ac:dyDescent="0.2">
      <c r="I1038984" s="3"/>
      <c r="J1038984" s="3"/>
      <c r="K1038984" s="3"/>
    </row>
    <row r="1038985" spans="9:11" x14ac:dyDescent="0.2">
      <c r="I1038985" s="3"/>
      <c r="J1038985" s="3"/>
      <c r="K1038985" s="3"/>
    </row>
    <row r="1038986" spans="9:11" x14ac:dyDescent="0.2">
      <c r="I1038986" s="3"/>
      <c r="J1038986" s="3"/>
      <c r="K1038986" s="3"/>
    </row>
    <row r="1038987" spans="9:11" x14ac:dyDescent="0.2">
      <c r="I1038987" s="3"/>
      <c r="J1038987" s="3"/>
      <c r="K1038987" s="3"/>
    </row>
    <row r="1038988" spans="9:11" x14ac:dyDescent="0.2">
      <c r="I1038988" s="3"/>
      <c r="J1038988" s="3"/>
      <c r="K1038988" s="3"/>
    </row>
    <row r="1038989" spans="9:11" x14ac:dyDescent="0.2">
      <c r="I1038989" s="3"/>
      <c r="J1038989" s="3"/>
      <c r="K1038989" s="3"/>
    </row>
    <row r="1038990" spans="9:11" x14ac:dyDescent="0.2">
      <c r="I1038990" s="3"/>
      <c r="J1038990" s="3"/>
      <c r="K1038990" s="3"/>
    </row>
    <row r="1038991" spans="9:11" x14ac:dyDescent="0.2">
      <c r="I1038991" s="3"/>
      <c r="J1038991" s="3"/>
      <c r="K1038991" s="3"/>
    </row>
    <row r="1038992" spans="9:11" x14ac:dyDescent="0.2">
      <c r="I1038992" s="3"/>
      <c r="J1038992" s="3"/>
      <c r="K1038992" s="3"/>
    </row>
    <row r="1038993" spans="9:11" x14ac:dyDescent="0.2">
      <c r="I1038993" s="3"/>
      <c r="J1038993" s="3"/>
      <c r="K1038993" s="3"/>
    </row>
    <row r="1038994" spans="9:11" x14ac:dyDescent="0.2">
      <c r="I1038994" s="3"/>
      <c r="J1038994" s="3"/>
      <c r="K1038994" s="3"/>
    </row>
    <row r="1038995" spans="9:11" x14ac:dyDescent="0.2">
      <c r="I1038995" s="3"/>
      <c r="J1038995" s="3"/>
      <c r="K1038995" s="3"/>
    </row>
    <row r="1038996" spans="9:11" x14ac:dyDescent="0.2">
      <c r="I1038996" s="3"/>
      <c r="J1038996" s="3"/>
      <c r="K1038996" s="3"/>
    </row>
    <row r="1038997" spans="9:11" x14ac:dyDescent="0.2">
      <c r="I1038997" s="3"/>
      <c r="J1038997" s="3"/>
      <c r="K1038997" s="3"/>
    </row>
    <row r="1038998" spans="9:11" x14ac:dyDescent="0.2">
      <c r="I1038998" s="3"/>
      <c r="J1038998" s="3"/>
      <c r="K1038998" s="3"/>
    </row>
    <row r="1038999" spans="9:11" x14ac:dyDescent="0.2">
      <c r="I1038999" s="3"/>
      <c r="J1038999" s="3"/>
      <c r="K1038999" s="3"/>
    </row>
    <row r="1039000" spans="9:11" x14ac:dyDescent="0.2">
      <c r="I1039000" s="3"/>
      <c r="J1039000" s="3"/>
      <c r="K1039000" s="3"/>
    </row>
    <row r="1039001" spans="9:11" x14ac:dyDescent="0.2">
      <c r="I1039001" s="3"/>
      <c r="J1039001" s="3"/>
      <c r="K1039001" s="3"/>
    </row>
    <row r="1039002" spans="9:11" x14ac:dyDescent="0.2">
      <c r="I1039002" s="3"/>
      <c r="J1039002" s="3"/>
      <c r="K1039002" s="3"/>
    </row>
    <row r="1039003" spans="9:11" x14ac:dyDescent="0.2">
      <c r="I1039003" s="3"/>
      <c r="J1039003" s="3"/>
      <c r="K1039003" s="3"/>
    </row>
    <row r="1039004" spans="9:11" x14ac:dyDescent="0.2">
      <c r="I1039004" s="3"/>
      <c r="J1039004" s="3"/>
      <c r="K1039004" s="3"/>
    </row>
    <row r="1039005" spans="9:11" x14ac:dyDescent="0.2">
      <c r="I1039005" s="3"/>
      <c r="J1039005" s="3"/>
      <c r="K1039005" s="3"/>
    </row>
    <row r="1039006" spans="9:11" x14ac:dyDescent="0.2">
      <c r="I1039006" s="3"/>
      <c r="J1039006" s="3"/>
      <c r="K1039006" s="3"/>
    </row>
    <row r="1039007" spans="9:11" x14ac:dyDescent="0.2">
      <c r="I1039007" s="3"/>
      <c r="J1039007" s="3"/>
      <c r="K1039007" s="3"/>
    </row>
    <row r="1039008" spans="9:11" x14ac:dyDescent="0.2">
      <c r="I1039008" s="3"/>
      <c r="J1039008" s="3"/>
      <c r="K1039008" s="3"/>
    </row>
    <row r="1039009" spans="9:11" x14ac:dyDescent="0.2">
      <c r="I1039009" s="3"/>
      <c r="J1039009" s="3"/>
      <c r="K1039009" s="3"/>
    </row>
    <row r="1039010" spans="9:11" x14ac:dyDescent="0.2">
      <c r="I1039010" s="3"/>
      <c r="J1039010" s="3"/>
      <c r="K1039010" s="3"/>
    </row>
    <row r="1039011" spans="9:11" x14ac:dyDescent="0.2">
      <c r="I1039011" s="3"/>
      <c r="J1039011" s="3"/>
      <c r="K1039011" s="3"/>
    </row>
    <row r="1039012" spans="9:11" x14ac:dyDescent="0.2">
      <c r="I1039012" s="3"/>
      <c r="J1039012" s="3"/>
      <c r="K1039012" s="3"/>
    </row>
    <row r="1039013" spans="9:11" x14ac:dyDescent="0.2">
      <c r="I1039013" s="3"/>
      <c r="J1039013" s="3"/>
      <c r="K1039013" s="3"/>
    </row>
    <row r="1039014" spans="9:11" x14ac:dyDescent="0.2">
      <c r="I1039014" s="3"/>
      <c r="J1039014" s="3"/>
      <c r="K1039014" s="3"/>
    </row>
    <row r="1039015" spans="9:11" x14ac:dyDescent="0.2">
      <c r="I1039015" s="3"/>
      <c r="J1039015" s="3"/>
      <c r="K1039015" s="3"/>
    </row>
    <row r="1039016" spans="9:11" x14ac:dyDescent="0.2">
      <c r="I1039016" s="3"/>
      <c r="J1039016" s="3"/>
      <c r="K1039016" s="3"/>
    </row>
    <row r="1039017" spans="9:11" x14ac:dyDescent="0.2">
      <c r="I1039017" s="3"/>
      <c r="J1039017" s="3"/>
      <c r="K1039017" s="3"/>
    </row>
    <row r="1039018" spans="9:11" x14ac:dyDescent="0.2">
      <c r="I1039018" s="3"/>
      <c r="J1039018" s="3"/>
      <c r="K1039018" s="3"/>
    </row>
    <row r="1039019" spans="9:11" x14ac:dyDescent="0.2">
      <c r="I1039019" s="3"/>
      <c r="J1039019" s="3"/>
      <c r="K1039019" s="3"/>
    </row>
    <row r="1039020" spans="9:11" x14ac:dyDescent="0.2">
      <c r="I1039020" s="3"/>
      <c r="J1039020" s="3"/>
      <c r="K1039020" s="3"/>
    </row>
    <row r="1039021" spans="9:11" x14ac:dyDescent="0.2">
      <c r="I1039021" s="3"/>
      <c r="J1039021" s="3"/>
      <c r="K1039021" s="3"/>
    </row>
    <row r="1039022" spans="9:11" x14ac:dyDescent="0.2">
      <c r="I1039022" s="3"/>
      <c r="J1039022" s="3"/>
      <c r="K1039022" s="3"/>
    </row>
    <row r="1039023" spans="9:11" x14ac:dyDescent="0.2">
      <c r="I1039023" s="3"/>
      <c r="J1039023" s="3"/>
      <c r="K1039023" s="3"/>
    </row>
    <row r="1039024" spans="9:11" x14ac:dyDescent="0.2">
      <c r="I1039024" s="3"/>
      <c r="J1039024" s="3"/>
      <c r="K1039024" s="3"/>
    </row>
    <row r="1039025" spans="9:11" x14ac:dyDescent="0.2">
      <c r="I1039025" s="3"/>
      <c r="J1039025" s="3"/>
      <c r="K1039025" s="3"/>
    </row>
    <row r="1039026" spans="9:11" x14ac:dyDescent="0.2">
      <c r="I1039026" s="3"/>
      <c r="J1039026" s="3"/>
      <c r="K1039026" s="3"/>
    </row>
    <row r="1039027" spans="9:11" x14ac:dyDescent="0.2">
      <c r="I1039027" s="3"/>
      <c r="J1039027" s="3"/>
      <c r="K1039027" s="3"/>
    </row>
    <row r="1039028" spans="9:11" x14ac:dyDescent="0.2">
      <c r="I1039028" s="3"/>
      <c r="J1039028" s="3"/>
      <c r="K1039028" s="3"/>
    </row>
    <row r="1039029" spans="9:11" x14ac:dyDescent="0.2">
      <c r="I1039029" s="3"/>
      <c r="J1039029" s="3"/>
      <c r="K1039029" s="3"/>
    </row>
    <row r="1039030" spans="9:11" x14ac:dyDescent="0.2">
      <c r="I1039030" s="3"/>
      <c r="J1039030" s="3"/>
      <c r="K1039030" s="3"/>
    </row>
    <row r="1039031" spans="9:11" x14ac:dyDescent="0.2">
      <c r="I1039031" s="3"/>
      <c r="J1039031" s="3"/>
      <c r="K1039031" s="3"/>
    </row>
    <row r="1039032" spans="9:11" x14ac:dyDescent="0.2">
      <c r="I1039032" s="3"/>
      <c r="J1039032" s="3"/>
      <c r="K1039032" s="3"/>
    </row>
    <row r="1039033" spans="9:11" x14ac:dyDescent="0.2">
      <c r="I1039033" s="3"/>
      <c r="J1039033" s="3"/>
      <c r="K1039033" s="3"/>
    </row>
    <row r="1039034" spans="9:11" x14ac:dyDescent="0.2">
      <c r="I1039034" s="3"/>
      <c r="J1039034" s="3"/>
      <c r="K1039034" s="3"/>
    </row>
    <row r="1039035" spans="9:11" x14ac:dyDescent="0.2">
      <c r="I1039035" s="3"/>
      <c r="J1039035" s="3"/>
      <c r="K1039035" s="3"/>
    </row>
    <row r="1039036" spans="9:11" x14ac:dyDescent="0.2">
      <c r="I1039036" s="3"/>
      <c r="J1039036" s="3"/>
      <c r="K1039036" s="3"/>
    </row>
    <row r="1039037" spans="9:11" x14ac:dyDescent="0.2">
      <c r="I1039037" s="3"/>
      <c r="J1039037" s="3"/>
      <c r="K1039037" s="3"/>
    </row>
    <row r="1039038" spans="9:11" x14ac:dyDescent="0.2">
      <c r="I1039038" s="3"/>
      <c r="J1039038" s="3"/>
      <c r="K1039038" s="3"/>
    </row>
    <row r="1039039" spans="9:11" x14ac:dyDescent="0.2">
      <c r="I1039039" s="3"/>
      <c r="J1039039" s="3"/>
      <c r="K1039039" s="3"/>
    </row>
    <row r="1039040" spans="9:11" x14ac:dyDescent="0.2">
      <c r="I1039040" s="3"/>
      <c r="J1039040" s="3"/>
      <c r="K1039040" s="3"/>
    </row>
    <row r="1039041" spans="9:11" x14ac:dyDescent="0.2">
      <c r="I1039041" s="3"/>
      <c r="J1039041" s="3"/>
      <c r="K1039041" s="3"/>
    </row>
    <row r="1039042" spans="9:11" x14ac:dyDescent="0.2">
      <c r="I1039042" s="3"/>
      <c r="J1039042" s="3"/>
      <c r="K1039042" s="3"/>
    </row>
    <row r="1039043" spans="9:11" x14ac:dyDescent="0.2">
      <c r="I1039043" s="3"/>
      <c r="J1039043" s="3"/>
      <c r="K1039043" s="3"/>
    </row>
    <row r="1039044" spans="9:11" x14ac:dyDescent="0.2">
      <c r="I1039044" s="3"/>
      <c r="J1039044" s="3"/>
      <c r="K1039044" s="3"/>
    </row>
    <row r="1039045" spans="9:11" x14ac:dyDescent="0.2">
      <c r="I1039045" s="3"/>
      <c r="J1039045" s="3"/>
      <c r="K1039045" s="3"/>
    </row>
    <row r="1039046" spans="9:11" x14ac:dyDescent="0.2">
      <c r="I1039046" s="3"/>
      <c r="J1039046" s="3"/>
      <c r="K1039046" s="3"/>
    </row>
    <row r="1039047" spans="9:11" x14ac:dyDescent="0.2">
      <c r="I1039047" s="3"/>
      <c r="J1039047" s="3"/>
      <c r="K1039047" s="3"/>
    </row>
    <row r="1039048" spans="9:11" x14ac:dyDescent="0.2">
      <c r="I1039048" s="3"/>
      <c r="J1039048" s="3"/>
      <c r="K1039048" s="3"/>
    </row>
    <row r="1039049" spans="9:11" x14ac:dyDescent="0.2">
      <c r="I1039049" s="3"/>
      <c r="J1039049" s="3"/>
      <c r="K1039049" s="3"/>
    </row>
    <row r="1039050" spans="9:11" x14ac:dyDescent="0.2">
      <c r="I1039050" s="3"/>
      <c r="J1039050" s="3"/>
      <c r="K1039050" s="3"/>
    </row>
    <row r="1039051" spans="9:11" x14ac:dyDescent="0.2">
      <c r="I1039051" s="3"/>
      <c r="J1039051" s="3"/>
      <c r="K1039051" s="3"/>
    </row>
    <row r="1039052" spans="9:11" x14ac:dyDescent="0.2">
      <c r="I1039052" s="3"/>
      <c r="J1039052" s="3"/>
      <c r="K1039052" s="3"/>
    </row>
    <row r="1039053" spans="9:11" x14ac:dyDescent="0.2">
      <c r="I1039053" s="3"/>
      <c r="J1039053" s="3"/>
      <c r="K1039053" s="3"/>
    </row>
    <row r="1039054" spans="9:11" x14ac:dyDescent="0.2">
      <c r="I1039054" s="3"/>
      <c r="J1039054" s="3"/>
      <c r="K1039054" s="3"/>
    </row>
    <row r="1039055" spans="9:11" x14ac:dyDescent="0.2">
      <c r="I1039055" s="3"/>
      <c r="J1039055" s="3"/>
      <c r="K1039055" s="3"/>
    </row>
    <row r="1039056" spans="9:11" x14ac:dyDescent="0.2">
      <c r="I1039056" s="3"/>
      <c r="J1039056" s="3"/>
      <c r="K1039056" s="3"/>
    </row>
    <row r="1039057" spans="9:11" x14ac:dyDescent="0.2">
      <c r="I1039057" s="3"/>
      <c r="J1039057" s="3"/>
      <c r="K1039057" s="3"/>
    </row>
    <row r="1039058" spans="9:11" x14ac:dyDescent="0.2">
      <c r="I1039058" s="3"/>
      <c r="J1039058" s="3"/>
      <c r="K1039058" s="3"/>
    </row>
    <row r="1039059" spans="9:11" x14ac:dyDescent="0.2">
      <c r="I1039059" s="3"/>
      <c r="J1039059" s="3"/>
      <c r="K1039059" s="3"/>
    </row>
    <row r="1039060" spans="9:11" x14ac:dyDescent="0.2">
      <c r="I1039060" s="3"/>
      <c r="J1039060" s="3"/>
      <c r="K1039060" s="3"/>
    </row>
    <row r="1039061" spans="9:11" x14ac:dyDescent="0.2">
      <c r="I1039061" s="3"/>
      <c r="J1039061" s="3"/>
      <c r="K1039061" s="3"/>
    </row>
    <row r="1039062" spans="9:11" x14ac:dyDescent="0.2">
      <c r="I1039062" s="3"/>
      <c r="J1039062" s="3"/>
      <c r="K1039062" s="3"/>
    </row>
    <row r="1039063" spans="9:11" x14ac:dyDescent="0.2">
      <c r="I1039063" s="3"/>
      <c r="J1039063" s="3"/>
      <c r="K1039063" s="3"/>
    </row>
    <row r="1039064" spans="9:11" x14ac:dyDescent="0.2">
      <c r="I1039064" s="3"/>
      <c r="J1039064" s="3"/>
      <c r="K1039064" s="3"/>
    </row>
    <row r="1039065" spans="9:11" x14ac:dyDescent="0.2">
      <c r="I1039065" s="3"/>
      <c r="J1039065" s="3"/>
      <c r="K1039065" s="3"/>
    </row>
    <row r="1039066" spans="9:11" x14ac:dyDescent="0.2">
      <c r="I1039066" s="3"/>
      <c r="J1039066" s="3"/>
      <c r="K1039066" s="3"/>
    </row>
    <row r="1039067" spans="9:11" x14ac:dyDescent="0.2">
      <c r="I1039067" s="3"/>
      <c r="J1039067" s="3"/>
      <c r="K1039067" s="3"/>
    </row>
    <row r="1039068" spans="9:11" x14ac:dyDescent="0.2">
      <c r="I1039068" s="3"/>
      <c r="J1039068" s="3"/>
      <c r="K1039068" s="3"/>
    </row>
    <row r="1039069" spans="9:11" x14ac:dyDescent="0.2">
      <c r="I1039069" s="3"/>
      <c r="J1039069" s="3"/>
      <c r="K1039069" s="3"/>
    </row>
    <row r="1039070" spans="9:11" x14ac:dyDescent="0.2">
      <c r="I1039070" s="3"/>
      <c r="J1039070" s="3"/>
      <c r="K1039070" s="3"/>
    </row>
    <row r="1039071" spans="9:11" x14ac:dyDescent="0.2">
      <c r="I1039071" s="3"/>
      <c r="J1039071" s="3"/>
      <c r="K1039071" s="3"/>
    </row>
    <row r="1039072" spans="9:11" x14ac:dyDescent="0.2">
      <c r="I1039072" s="3"/>
      <c r="J1039072" s="3"/>
      <c r="K1039072" s="3"/>
    </row>
    <row r="1039073" spans="9:11" x14ac:dyDescent="0.2">
      <c r="I1039073" s="3"/>
      <c r="J1039073" s="3"/>
      <c r="K1039073" s="3"/>
    </row>
    <row r="1039074" spans="9:11" x14ac:dyDescent="0.2">
      <c r="I1039074" s="3"/>
      <c r="J1039074" s="3"/>
      <c r="K1039074" s="3"/>
    </row>
    <row r="1039075" spans="9:11" x14ac:dyDescent="0.2">
      <c r="I1039075" s="3"/>
      <c r="J1039075" s="3"/>
      <c r="K1039075" s="3"/>
    </row>
    <row r="1039076" spans="9:11" x14ac:dyDescent="0.2">
      <c r="I1039076" s="3"/>
      <c r="J1039076" s="3"/>
      <c r="K1039076" s="3"/>
    </row>
    <row r="1039077" spans="9:11" x14ac:dyDescent="0.2">
      <c r="I1039077" s="3"/>
      <c r="J1039077" s="3"/>
      <c r="K1039077" s="3"/>
    </row>
    <row r="1039078" spans="9:11" x14ac:dyDescent="0.2">
      <c r="I1039078" s="3"/>
      <c r="J1039078" s="3"/>
      <c r="K1039078" s="3"/>
    </row>
    <row r="1039079" spans="9:11" x14ac:dyDescent="0.2">
      <c r="I1039079" s="3"/>
      <c r="J1039079" s="3"/>
      <c r="K1039079" s="3"/>
    </row>
    <row r="1039080" spans="9:11" x14ac:dyDescent="0.2">
      <c r="I1039080" s="3"/>
      <c r="J1039080" s="3"/>
      <c r="K1039080" s="3"/>
    </row>
    <row r="1039081" spans="9:11" x14ac:dyDescent="0.2">
      <c r="I1039081" s="3"/>
      <c r="J1039081" s="3"/>
      <c r="K1039081" s="3"/>
    </row>
    <row r="1039082" spans="9:11" x14ac:dyDescent="0.2">
      <c r="I1039082" s="3"/>
      <c r="J1039082" s="3"/>
      <c r="K1039082" s="3"/>
    </row>
    <row r="1039083" spans="9:11" x14ac:dyDescent="0.2">
      <c r="I1039083" s="3"/>
      <c r="J1039083" s="3"/>
      <c r="K1039083" s="3"/>
    </row>
    <row r="1039084" spans="9:11" x14ac:dyDescent="0.2">
      <c r="I1039084" s="3"/>
      <c r="J1039084" s="3"/>
      <c r="K1039084" s="3"/>
    </row>
    <row r="1039085" spans="9:11" x14ac:dyDescent="0.2">
      <c r="I1039085" s="3"/>
      <c r="J1039085" s="3"/>
      <c r="K1039085" s="3"/>
    </row>
    <row r="1039086" spans="9:11" x14ac:dyDescent="0.2">
      <c r="I1039086" s="3"/>
      <c r="J1039086" s="3"/>
      <c r="K1039086" s="3"/>
    </row>
    <row r="1039087" spans="9:11" x14ac:dyDescent="0.2">
      <c r="I1039087" s="3"/>
      <c r="J1039087" s="3"/>
      <c r="K1039087" s="3"/>
    </row>
    <row r="1039088" spans="9:11" x14ac:dyDescent="0.2">
      <c r="I1039088" s="3"/>
      <c r="J1039088" s="3"/>
      <c r="K1039088" s="3"/>
    </row>
    <row r="1039089" spans="9:11" x14ac:dyDescent="0.2">
      <c r="I1039089" s="3"/>
      <c r="J1039089" s="3"/>
      <c r="K1039089" s="3"/>
    </row>
    <row r="1039090" spans="9:11" x14ac:dyDescent="0.2">
      <c r="I1039090" s="3"/>
      <c r="J1039090" s="3"/>
      <c r="K1039090" s="3"/>
    </row>
    <row r="1039091" spans="9:11" x14ac:dyDescent="0.2">
      <c r="I1039091" s="3"/>
      <c r="J1039091" s="3"/>
      <c r="K1039091" s="3"/>
    </row>
    <row r="1039092" spans="9:11" x14ac:dyDescent="0.2">
      <c r="I1039092" s="3"/>
      <c r="J1039092" s="3"/>
      <c r="K1039092" s="3"/>
    </row>
    <row r="1039093" spans="9:11" x14ac:dyDescent="0.2">
      <c r="I1039093" s="3"/>
      <c r="J1039093" s="3"/>
      <c r="K1039093" s="3"/>
    </row>
    <row r="1039094" spans="9:11" x14ac:dyDescent="0.2">
      <c r="I1039094" s="3"/>
      <c r="J1039094" s="3"/>
      <c r="K1039094" s="3"/>
    </row>
    <row r="1039095" spans="9:11" x14ac:dyDescent="0.2">
      <c r="I1039095" s="3"/>
      <c r="J1039095" s="3"/>
      <c r="K1039095" s="3"/>
    </row>
    <row r="1039096" spans="9:11" x14ac:dyDescent="0.2">
      <c r="I1039096" s="3"/>
      <c r="J1039096" s="3"/>
      <c r="K1039096" s="3"/>
    </row>
    <row r="1039097" spans="9:11" x14ac:dyDescent="0.2">
      <c r="I1039097" s="3"/>
      <c r="J1039097" s="3"/>
      <c r="K1039097" s="3"/>
    </row>
    <row r="1039098" spans="9:11" x14ac:dyDescent="0.2">
      <c r="I1039098" s="3"/>
      <c r="J1039098" s="3"/>
      <c r="K1039098" s="3"/>
    </row>
    <row r="1039099" spans="9:11" x14ac:dyDescent="0.2">
      <c r="I1039099" s="3"/>
      <c r="J1039099" s="3"/>
      <c r="K1039099" s="3"/>
    </row>
    <row r="1039100" spans="9:11" x14ac:dyDescent="0.2">
      <c r="I1039100" s="3"/>
      <c r="J1039100" s="3"/>
      <c r="K1039100" s="3"/>
    </row>
    <row r="1039101" spans="9:11" x14ac:dyDescent="0.2">
      <c r="I1039101" s="3"/>
      <c r="J1039101" s="3"/>
      <c r="K1039101" s="3"/>
    </row>
    <row r="1039102" spans="9:11" x14ac:dyDescent="0.2">
      <c r="I1039102" s="3"/>
      <c r="J1039102" s="3"/>
      <c r="K1039102" s="3"/>
    </row>
    <row r="1039103" spans="9:11" x14ac:dyDescent="0.2">
      <c r="I1039103" s="3"/>
      <c r="J1039103" s="3"/>
      <c r="K1039103" s="3"/>
    </row>
    <row r="1039104" spans="9:11" x14ac:dyDescent="0.2">
      <c r="I1039104" s="3"/>
      <c r="J1039104" s="3"/>
      <c r="K1039104" s="3"/>
    </row>
    <row r="1039105" spans="9:11" x14ac:dyDescent="0.2">
      <c r="I1039105" s="3"/>
      <c r="J1039105" s="3"/>
      <c r="K1039105" s="3"/>
    </row>
    <row r="1039106" spans="9:11" x14ac:dyDescent="0.2">
      <c r="I1039106" s="3"/>
      <c r="J1039106" s="3"/>
      <c r="K1039106" s="3"/>
    </row>
    <row r="1039107" spans="9:11" x14ac:dyDescent="0.2">
      <c r="I1039107" s="3"/>
      <c r="J1039107" s="3"/>
      <c r="K1039107" s="3"/>
    </row>
    <row r="1039108" spans="9:11" x14ac:dyDescent="0.2">
      <c r="I1039108" s="3"/>
      <c r="J1039108" s="3"/>
      <c r="K1039108" s="3"/>
    </row>
    <row r="1039109" spans="9:11" x14ac:dyDescent="0.2">
      <c r="I1039109" s="3"/>
      <c r="J1039109" s="3"/>
      <c r="K1039109" s="3"/>
    </row>
    <row r="1039110" spans="9:11" x14ac:dyDescent="0.2">
      <c r="I1039110" s="3"/>
      <c r="J1039110" s="3"/>
      <c r="K1039110" s="3"/>
    </row>
    <row r="1039111" spans="9:11" x14ac:dyDescent="0.2">
      <c r="I1039111" s="3"/>
      <c r="J1039111" s="3"/>
      <c r="K1039111" s="3"/>
    </row>
    <row r="1039112" spans="9:11" x14ac:dyDescent="0.2">
      <c r="I1039112" s="3"/>
      <c r="J1039112" s="3"/>
      <c r="K1039112" s="3"/>
    </row>
    <row r="1039113" spans="9:11" x14ac:dyDescent="0.2">
      <c r="I1039113" s="3"/>
      <c r="J1039113" s="3"/>
      <c r="K1039113" s="3"/>
    </row>
    <row r="1039114" spans="9:11" x14ac:dyDescent="0.2">
      <c r="I1039114" s="3"/>
      <c r="J1039114" s="3"/>
      <c r="K1039114" s="3"/>
    </row>
    <row r="1039115" spans="9:11" x14ac:dyDescent="0.2">
      <c r="I1039115" s="3"/>
      <c r="J1039115" s="3"/>
      <c r="K1039115" s="3"/>
    </row>
    <row r="1039116" spans="9:11" x14ac:dyDescent="0.2">
      <c r="I1039116" s="3"/>
      <c r="J1039116" s="3"/>
      <c r="K1039116" s="3"/>
    </row>
    <row r="1039117" spans="9:11" x14ac:dyDescent="0.2">
      <c r="I1039117" s="3"/>
      <c r="J1039117" s="3"/>
      <c r="K1039117" s="3"/>
    </row>
    <row r="1039118" spans="9:11" x14ac:dyDescent="0.2">
      <c r="I1039118" s="3"/>
      <c r="J1039118" s="3"/>
      <c r="K1039118" s="3"/>
    </row>
    <row r="1039119" spans="9:11" x14ac:dyDescent="0.2">
      <c r="I1039119" s="3"/>
      <c r="J1039119" s="3"/>
      <c r="K1039119" s="3"/>
    </row>
    <row r="1039120" spans="9:11" x14ac:dyDescent="0.2">
      <c r="I1039120" s="3"/>
      <c r="J1039120" s="3"/>
      <c r="K1039120" s="3"/>
    </row>
    <row r="1039121" spans="9:11" x14ac:dyDescent="0.2">
      <c r="I1039121" s="3"/>
      <c r="J1039121" s="3"/>
      <c r="K1039121" s="3"/>
    </row>
    <row r="1039122" spans="9:11" x14ac:dyDescent="0.2">
      <c r="I1039122" s="3"/>
      <c r="J1039122" s="3"/>
      <c r="K1039122" s="3"/>
    </row>
    <row r="1039123" spans="9:11" x14ac:dyDescent="0.2">
      <c r="I1039123" s="3"/>
      <c r="J1039123" s="3"/>
      <c r="K1039123" s="3"/>
    </row>
    <row r="1039124" spans="9:11" x14ac:dyDescent="0.2">
      <c r="I1039124" s="3"/>
      <c r="J1039124" s="3"/>
      <c r="K1039124" s="3"/>
    </row>
    <row r="1039125" spans="9:11" x14ac:dyDescent="0.2">
      <c r="I1039125" s="3"/>
      <c r="J1039125" s="3"/>
      <c r="K1039125" s="3"/>
    </row>
    <row r="1039126" spans="9:11" x14ac:dyDescent="0.2">
      <c r="I1039126" s="3"/>
      <c r="J1039126" s="3"/>
      <c r="K1039126" s="3"/>
    </row>
    <row r="1039127" spans="9:11" x14ac:dyDescent="0.2">
      <c r="I1039127" s="3"/>
      <c r="J1039127" s="3"/>
      <c r="K1039127" s="3"/>
    </row>
    <row r="1039128" spans="9:11" x14ac:dyDescent="0.2">
      <c r="I1039128" s="3"/>
      <c r="J1039128" s="3"/>
      <c r="K1039128" s="3"/>
    </row>
    <row r="1039129" spans="9:11" x14ac:dyDescent="0.2">
      <c r="I1039129" s="3"/>
      <c r="J1039129" s="3"/>
      <c r="K1039129" s="3"/>
    </row>
    <row r="1039130" spans="9:11" x14ac:dyDescent="0.2">
      <c r="I1039130" s="3"/>
      <c r="J1039130" s="3"/>
      <c r="K1039130" s="3"/>
    </row>
    <row r="1039131" spans="9:11" x14ac:dyDescent="0.2">
      <c r="I1039131" s="3"/>
      <c r="J1039131" s="3"/>
      <c r="K1039131" s="3"/>
    </row>
    <row r="1039132" spans="9:11" x14ac:dyDescent="0.2">
      <c r="I1039132" s="3"/>
      <c r="J1039132" s="3"/>
      <c r="K1039132" s="3"/>
    </row>
    <row r="1039133" spans="9:11" x14ac:dyDescent="0.2">
      <c r="I1039133" s="3"/>
      <c r="J1039133" s="3"/>
      <c r="K1039133" s="3"/>
    </row>
    <row r="1039134" spans="9:11" x14ac:dyDescent="0.2">
      <c r="I1039134" s="3"/>
      <c r="J1039134" s="3"/>
      <c r="K1039134" s="3"/>
    </row>
    <row r="1039135" spans="9:11" x14ac:dyDescent="0.2">
      <c r="I1039135" s="3"/>
      <c r="J1039135" s="3"/>
      <c r="K1039135" s="3"/>
    </row>
    <row r="1039136" spans="9:11" x14ac:dyDescent="0.2">
      <c r="I1039136" s="3"/>
      <c r="J1039136" s="3"/>
      <c r="K1039136" s="3"/>
    </row>
    <row r="1039137" spans="9:11" x14ac:dyDescent="0.2">
      <c r="I1039137" s="3"/>
      <c r="J1039137" s="3"/>
      <c r="K1039137" s="3"/>
    </row>
    <row r="1039138" spans="9:11" x14ac:dyDescent="0.2">
      <c r="I1039138" s="3"/>
      <c r="J1039138" s="3"/>
      <c r="K1039138" s="3"/>
    </row>
    <row r="1039139" spans="9:11" x14ac:dyDescent="0.2">
      <c r="I1039139" s="3"/>
      <c r="J1039139" s="3"/>
      <c r="K1039139" s="3"/>
    </row>
    <row r="1039140" spans="9:11" x14ac:dyDescent="0.2">
      <c r="I1039140" s="3"/>
      <c r="J1039140" s="3"/>
      <c r="K1039140" s="3"/>
    </row>
    <row r="1039141" spans="9:11" x14ac:dyDescent="0.2">
      <c r="I1039141" s="3"/>
      <c r="J1039141" s="3"/>
      <c r="K1039141" s="3"/>
    </row>
    <row r="1039142" spans="9:11" x14ac:dyDescent="0.2">
      <c r="I1039142" s="3"/>
      <c r="J1039142" s="3"/>
      <c r="K1039142" s="3"/>
    </row>
    <row r="1039143" spans="9:11" x14ac:dyDescent="0.2">
      <c r="I1039143" s="3"/>
      <c r="J1039143" s="3"/>
      <c r="K1039143" s="3"/>
    </row>
    <row r="1039144" spans="9:11" x14ac:dyDescent="0.2">
      <c r="I1039144" s="3"/>
      <c r="J1039144" s="3"/>
      <c r="K1039144" s="3"/>
    </row>
    <row r="1039145" spans="9:11" x14ac:dyDescent="0.2">
      <c r="I1039145" s="3"/>
      <c r="J1039145" s="3"/>
      <c r="K1039145" s="3"/>
    </row>
    <row r="1039146" spans="9:11" x14ac:dyDescent="0.2">
      <c r="I1039146" s="3"/>
      <c r="J1039146" s="3"/>
      <c r="K1039146" s="3"/>
    </row>
    <row r="1039147" spans="9:11" x14ac:dyDescent="0.2">
      <c r="I1039147" s="3"/>
      <c r="J1039147" s="3"/>
      <c r="K1039147" s="3"/>
    </row>
    <row r="1039148" spans="9:11" x14ac:dyDescent="0.2">
      <c r="I1039148" s="3"/>
      <c r="J1039148" s="3"/>
      <c r="K1039148" s="3"/>
    </row>
    <row r="1039149" spans="9:11" x14ac:dyDescent="0.2">
      <c r="I1039149" s="3"/>
      <c r="J1039149" s="3"/>
      <c r="K1039149" s="3"/>
    </row>
    <row r="1039150" spans="9:11" x14ac:dyDescent="0.2">
      <c r="I1039150" s="3"/>
      <c r="J1039150" s="3"/>
      <c r="K1039150" s="3"/>
    </row>
    <row r="1039151" spans="9:11" x14ac:dyDescent="0.2">
      <c r="I1039151" s="3"/>
      <c r="J1039151" s="3"/>
      <c r="K1039151" s="3"/>
    </row>
    <row r="1039152" spans="9:11" x14ac:dyDescent="0.2">
      <c r="I1039152" s="3"/>
      <c r="J1039152" s="3"/>
      <c r="K1039152" s="3"/>
    </row>
    <row r="1039153" spans="9:11" x14ac:dyDescent="0.2">
      <c r="I1039153" s="3"/>
      <c r="J1039153" s="3"/>
      <c r="K1039153" s="3"/>
    </row>
    <row r="1039154" spans="9:11" x14ac:dyDescent="0.2">
      <c r="I1039154" s="3"/>
      <c r="J1039154" s="3"/>
      <c r="K1039154" s="3"/>
    </row>
    <row r="1039155" spans="9:11" x14ac:dyDescent="0.2">
      <c r="I1039155" s="3"/>
      <c r="J1039155" s="3"/>
      <c r="K1039155" s="3"/>
    </row>
    <row r="1039156" spans="9:11" x14ac:dyDescent="0.2">
      <c r="I1039156" s="3"/>
      <c r="J1039156" s="3"/>
      <c r="K1039156" s="3"/>
    </row>
    <row r="1039157" spans="9:11" x14ac:dyDescent="0.2">
      <c r="I1039157" s="3"/>
      <c r="J1039157" s="3"/>
      <c r="K1039157" s="3"/>
    </row>
    <row r="1039158" spans="9:11" x14ac:dyDescent="0.2">
      <c r="I1039158" s="3"/>
      <c r="J1039158" s="3"/>
      <c r="K1039158" s="3"/>
    </row>
    <row r="1039159" spans="9:11" x14ac:dyDescent="0.2">
      <c r="I1039159" s="3"/>
      <c r="J1039159" s="3"/>
      <c r="K1039159" s="3"/>
    </row>
    <row r="1039160" spans="9:11" x14ac:dyDescent="0.2">
      <c r="I1039160" s="3"/>
      <c r="J1039160" s="3"/>
      <c r="K1039160" s="3"/>
    </row>
    <row r="1039161" spans="9:11" x14ac:dyDescent="0.2">
      <c r="I1039161" s="3"/>
      <c r="J1039161" s="3"/>
      <c r="K1039161" s="3"/>
    </row>
    <row r="1039162" spans="9:11" x14ac:dyDescent="0.2">
      <c r="I1039162" s="3"/>
      <c r="J1039162" s="3"/>
      <c r="K1039162" s="3"/>
    </row>
    <row r="1039163" spans="9:11" x14ac:dyDescent="0.2">
      <c r="I1039163" s="3"/>
      <c r="J1039163" s="3"/>
      <c r="K1039163" s="3"/>
    </row>
    <row r="1039164" spans="9:11" x14ac:dyDescent="0.2">
      <c r="I1039164" s="3"/>
      <c r="J1039164" s="3"/>
      <c r="K1039164" s="3"/>
    </row>
    <row r="1039165" spans="9:11" x14ac:dyDescent="0.2">
      <c r="I1039165" s="3"/>
      <c r="J1039165" s="3"/>
      <c r="K1039165" s="3"/>
    </row>
    <row r="1039166" spans="9:11" x14ac:dyDescent="0.2">
      <c r="I1039166" s="3"/>
      <c r="J1039166" s="3"/>
      <c r="K1039166" s="3"/>
    </row>
    <row r="1039167" spans="9:11" x14ac:dyDescent="0.2">
      <c r="I1039167" s="3"/>
      <c r="J1039167" s="3"/>
      <c r="K1039167" s="3"/>
    </row>
    <row r="1039168" spans="9:11" x14ac:dyDescent="0.2">
      <c r="I1039168" s="3"/>
      <c r="J1039168" s="3"/>
      <c r="K1039168" s="3"/>
    </row>
    <row r="1039169" spans="9:11" x14ac:dyDescent="0.2">
      <c r="I1039169" s="3"/>
      <c r="J1039169" s="3"/>
      <c r="K1039169" s="3"/>
    </row>
    <row r="1039170" spans="9:11" x14ac:dyDescent="0.2">
      <c r="I1039170" s="3"/>
      <c r="J1039170" s="3"/>
      <c r="K1039170" s="3"/>
    </row>
    <row r="1039171" spans="9:11" x14ac:dyDescent="0.2">
      <c r="I1039171" s="3"/>
      <c r="J1039171" s="3"/>
      <c r="K1039171" s="3"/>
    </row>
    <row r="1039172" spans="9:11" x14ac:dyDescent="0.2">
      <c r="I1039172" s="3"/>
      <c r="J1039172" s="3"/>
      <c r="K1039172" s="3"/>
    </row>
    <row r="1039173" spans="9:11" x14ac:dyDescent="0.2">
      <c r="I1039173" s="3"/>
      <c r="J1039173" s="3"/>
      <c r="K1039173" s="3"/>
    </row>
    <row r="1039174" spans="9:11" x14ac:dyDescent="0.2">
      <c r="I1039174" s="3"/>
      <c r="J1039174" s="3"/>
      <c r="K1039174" s="3"/>
    </row>
    <row r="1039175" spans="9:11" x14ac:dyDescent="0.2">
      <c r="I1039175" s="3"/>
      <c r="J1039175" s="3"/>
      <c r="K1039175" s="3"/>
    </row>
    <row r="1039176" spans="9:11" x14ac:dyDescent="0.2">
      <c r="I1039176" s="3"/>
      <c r="J1039176" s="3"/>
      <c r="K1039176" s="3"/>
    </row>
    <row r="1039177" spans="9:11" x14ac:dyDescent="0.2">
      <c r="I1039177" s="3"/>
      <c r="J1039177" s="3"/>
      <c r="K1039177" s="3"/>
    </row>
    <row r="1039178" spans="9:11" x14ac:dyDescent="0.2">
      <c r="I1039178" s="3"/>
      <c r="J1039178" s="3"/>
      <c r="K1039178" s="3"/>
    </row>
    <row r="1039179" spans="9:11" x14ac:dyDescent="0.2">
      <c r="I1039179" s="3"/>
      <c r="J1039179" s="3"/>
      <c r="K1039179" s="3"/>
    </row>
    <row r="1039180" spans="9:11" x14ac:dyDescent="0.2">
      <c r="I1039180" s="3"/>
      <c r="J1039180" s="3"/>
      <c r="K1039180" s="3"/>
    </row>
    <row r="1039181" spans="9:11" x14ac:dyDescent="0.2">
      <c r="I1039181" s="3"/>
      <c r="J1039181" s="3"/>
      <c r="K1039181" s="3"/>
    </row>
    <row r="1039182" spans="9:11" x14ac:dyDescent="0.2">
      <c r="I1039182" s="3"/>
      <c r="J1039182" s="3"/>
      <c r="K1039182" s="3"/>
    </row>
    <row r="1039183" spans="9:11" x14ac:dyDescent="0.2">
      <c r="I1039183" s="3"/>
      <c r="J1039183" s="3"/>
      <c r="K1039183" s="3"/>
    </row>
    <row r="1039184" spans="9:11" x14ac:dyDescent="0.2">
      <c r="I1039184" s="3"/>
      <c r="J1039184" s="3"/>
      <c r="K1039184" s="3"/>
    </row>
    <row r="1039185" spans="9:11" x14ac:dyDescent="0.2">
      <c r="I1039185" s="3"/>
      <c r="J1039185" s="3"/>
      <c r="K1039185" s="3"/>
    </row>
    <row r="1039186" spans="9:11" x14ac:dyDescent="0.2">
      <c r="I1039186" s="3"/>
      <c r="J1039186" s="3"/>
      <c r="K1039186" s="3"/>
    </row>
    <row r="1039187" spans="9:11" x14ac:dyDescent="0.2">
      <c r="I1039187" s="3"/>
      <c r="J1039187" s="3"/>
      <c r="K1039187" s="3"/>
    </row>
    <row r="1039188" spans="9:11" x14ac:dyDescent="0.2">
      <c r="I1039188" s="3"/>
      <c r="J1039188" s="3"/>
      <c r="K1039188" s="3"/>
    </row>
    <row r="1039189" spans="9:11" x14ac:dyDescent="0.2">
      <c r="I1039189" s="3"/>
      <c r="J1039189" s="3"/>
      <c r="K1039189" s="3"/>
    </row>
    <row r="1039190" spans="9:11" x14ac:dyDescent="0.2">
      <c r="I1039190" s="3"/>
      <c r="J1039190" s="3"/>
      <c r="K1039190" s="3"/>
    </row>
    <row r="1039191" spans="9:11" x14ac:dyDescent="0.2">
      <c r="I1039191" s="3"/>
      <c r="J1039191" s="3"/>
      <c r="K1039191" s="3"/>
    </row>
    <row r="1039192" spans="9:11" x14ac:dyDescent="0.2">
      <c r="I1039192" s="3"/>
      <c r="J1039192" s="3"/>
      <c r="K1039192" s="3"/>
    </row>
    <row r="1039193" spans="9:11" x14ac:dyDescent="0.2">
      <c r="I1039193" s="3"/>
      <c r="J1039193" s="3"/>
      <c r="K1039193" s="3"/>
    </row>
    <row r="1039194" spans="9:11" x14ac:dyDescent="0.2">
      <c r="I1039194" s="3"/>
      <c r="J1039194" s="3"/>
      <c r="K1039194" s="3"/>
    </row>
    <row r="1039195" spans="9:11" x14ac:dyDescent="0.2">
      <c r="I1039195" s="3"/>
      <c r="J1039195" s="3"/>
      <c r="K1039195" s="3"/>
    </row>
    <row r="1039196" spans="9:11" x14ac:dyDescent="0.2">
      <c r="I1039196" s="3"/>
      <c r="J1039196" s="3"/>
      <c r="K1039196" s="3"/>
    </row>
    <row r="1039197" spans="9:11" x14ac:dyDescent="0.2">
      <c r="I1039197" s="3"/>
      <c r="J1039197" s="3"/>
      <c r="K1039197" s="3"/>
    </row>
    <row r="1039198" spans="9:11" x14ac:dyDescent="0.2">
      <c r="I1039198" s="3"/>
      <c r="J1039198" s="3"/>
      <c r="K1039198" s="3"/>
    </row>
    <row r="1039199" spans="9:11" x14ac:dyDescent="0.2">
      <c r="I1039199" s="3"/>
      <c r="J1039199" s="3"/>
      <c r="K1039199" s="3"/>
    </row>
    <row r="1039200" spans="9:11" x14ac:dyDescent="0.2">
      <c r="I1039200" s="3"/>
      <c r="J1039200" s="3"/>
      <c r="K1039200" s="3"/>
    </row>
    <row r="1039201" spans="9:11" x14ac:dyDescent="0.2">
      <c r="I1039201" s="3"/>
      <c r="J1039201" s="3"/>
      <c r="K1039201" s="3"/>
    </row>
    <row r="1039202" spans="9:11" x14ac:dyDescent="0.2">
      <c r="I1039202" s="3"/>
      <c r="J1039202" s="3"/>
      <c r="K1039202" s="3"/>
    </row>
    <row r="1039203" spans="9:11" x14ac:dyDescent="0.2">
      <c r="I1039203" s="3"/>
      <c r="J1039203" s="3"/>
      <c r="K1039203" s="3"/>
    </row>
    <row r="1039204" spans="9:11" x14ac:dyDescent="0.2">
      <c r="I1039204" s="3"/>
      <c r="J1039204" s="3"/>
      <c r="K1039204" s="3"/>
    </row>
    <row r="1039205" spans="9:11" x14ac:dyDescent="0.2">
      <c r="I1039205" s="3"/>
      <c r="J1039205" s="3"/>
      <c r="K1039205" s="3"/>
    </row>
    <row r="1039206" spans="9:11" x14ac:dyDescent="0.2">
      <c r="I1039206" s="3"/>
      <c r="J1039206" s="3"/>
      <c r="K1039206" s="3"/>
    </row>
    <row r="1039207" spans="9:11" x14ac:dyDescent="0.2">
      <c r="I1039207" s="3"/>
      <c r="J1039207" s="3"/>
      <c r="K1039207" s="3"/>
    </row>
    <row r="1039208" spans="9:11" x14ac:dyDescent="0.2">
      <c r="I1039208" s="3"/>
      <c r="J1039208" s="3"/>
      <c r="K1039208" s="3"/>
    </row>
    <row r="1039209" spans="9:11" x14ac:dyDescent="0.2">
      <c r="I1039209" s="3"/>
      <c r="J1039209" s="3"/>
      <c r="K1039209" s="3"/>
    </row>
    <row r="1039210" spans="9:11" x14ac:dyDescent="0.2">
      <c r="I1039210" s="3"/>
      <c r="J1039210" s="3"/>
      <c r="K1039210" s="3"/>
    </row>
    <row r="1039211" spans="9:11" x14ac:dyDescent="0.2">
      <c r="I1039211" s="3"/>
      <c r="J1039211" s="3"/>
      <c r="K1039211" s="3"/>
    </row>
    <row r="1039212" spans="9:11" x14ac:dyDescent="0.2">
      <c r="I1039212" s="3"/>
      <c r="J1039212" s="3"/>
      <c r="K1039212" s="3"/>
    </row>
    <row r="1039213" spans="9:11" x14ac:dyDescent="0.2">
      <c r="I1039213" s="3"/>
      <c r="J1039213" s="3"/>
      <c r="K1039213" s="3"/>
    </row>
    <row r="1039214" spans="9:11" x14ac:dyDescent="0.2">
      <c r="I1039214" s="3"/>
      <c r="J1039214" s="3"/>
      <c r="K1039214" s="3"/>
    </row>
    <row r="1039215" spans="9:11" x14ac:dyDescent="0.2">
      <c r="I1039215" s="3"/>
      <c r="J1039215" s="3"/>
      <c r="K1039215" s="3"/>
    </row>
    <row r="1039216" spans="9:11" x14ac:dyDescent="0.2">
      <c r="I1039216" s="3"/>
      <c r="J1039216" s="3"/>
      <c r="K1039216" s="3"/>
    </row>
    <row r="1039217" spans="9:11" x14ac:dyDescent="0.2">
      <c r="I1039217" s="3"/>
      <c r="J1039217" s="3"/>
      <c r="K1039217" s="3"/>
    </row>
    <row r="1039218" spans="9:11" x14ac:dyDescent="0.2">
      <c r="I1039218" s="3"/>
      <c r="J1039218" s="3"/>
      <c r="K1039218" s="3"/>
    </row>
    <row r="1039219" spans="9:11" x14ac:dyDescent="0.2">
      <c r="I1039219" s="3"/>
      <c r="J1039219" s="3"/>
      <c r="K1039219" s="3"/>
    </row>
    <row r="1039220" spans="9:11" x14ac:dyDescent="0.2">
      <c r="I1039220" s="3"/>
      <c r="J1039220" s="3"/>
      <c r="K1039220" s="3"/>
    </row>
    <row r="1039221" spans="9:11" x14ac:dyDescent="0.2">
      <c r="I1039221" s="3"/>
      <c r="J1039221" s="3"/>
      <c r="K1039221" s="3"/>
    </row>
    <row r="1039222" spans="9:11" x14ac:dyDescent="0.2">
      <c r="I1039222" s="3"/>
      <c r="J1039222" s="3"/>
      <c r="K1039222" s="3"/>
    </row>
    <row r="1039223" spans="9:11" x14ac:dyDescent="0.2">
      <c r="I1039223" s="3"/>
      <c r="J1039223" s="3"/>
      <c r="K1039223" s="3"/>
    </row>
    <row r="1039224" spans="9:11" x14ac:dyDescent="0.2">
      <c r="I1039224" s="3"/>
      <c r="J1039224" s="3"/>
      <c r="K1039224" s="3"/>
    </row>
    <row r="1039225" spans="9:11" x14ac:dyDescent="0.2">
      <c r="I1039225" s="3"/>
      <c r="J1039225" s="3"/>
      <c r="K1039225" s="3"/>
    </row>
    <row r="1039226" spans="9:11" x14ac:dyDescent="0.2">
      <c r="I1039226" s="3"/>
      <c r="J1039226" s="3"/>
      <c r="K1039226" s="3"/>
    </row>
    <row r="1039227" spans="9:11" x14ac:dyDescent="0.2">
      <c r="I1039227" s="3"/>
      <c r="J1039227" s="3"/>
      <c r="K1039227" s="3"/>
    </row>
    <row r="1039228" spans="9:11" x14ac:dyDescent="0.2">
      <c r="I1039228" s="3"/>
      <c r="J1039228" s="3"/>
      <c r="K1039228" s="3"/>
    </row>
    <row r="1039229" spans="9:11" x14ac:dyDescent="0.2">
      <c r="I1039229" s="3"/>
      <c r="J1039229" s="3"/>
      <c r="K1039229" s="3"/>
    </row>
    <row r="1039230" spans="9:11" x14ac:dyDescent="0.2">
      <c r="I1039230" s="3"/>
      <c r="J1039230" s="3"/>
      <c r="K1039230" s="3"/>
    </row>
    <row r="1039231" spans="9:11" x14ac:dyDescent="0.2">
      <c r="I1039231" s="3"/>
      <c r="J1039231" s="3"/>
      <c r="K1039231" s="3"/>
    </row>
    <row r="1039232" spans="9:11" x14ac:dyDescent="0.2">
      <c r="I1039232" s="3"/>
      <c r="J1039232" s="3"/>
      <c r="K1039232" s="3"/>
    </row>
    <row r="1039233" spans="9:11" x14ac:dyDescent="0.2">
      <c r="I1039233" s="3"/>
      <c r="J1039233" s="3"/>
      <c r="K1039233" s="3"/>
    </row>
    <row r="1039234" spans="9:11" x14ac:dyDescent="0.2">
      <c r="I1039234" s="3"/>
      <c r="J1039234" s="3"/>
      <c r="K1039234" s="3"/>
    </row>
    <row r="1039235" spans="9:11" x14ac:dyDescent="0.2">
      <c r="I1039235" s="3"/>
      <c r="J1039235" s="3"/>
      <c r="K1039235" s="3"/>
    </row>
    <row r="1039236" spans="9:11" x14ac:dyDescent="0.2">
      <c r="I1039236" s="3"/>
      <c r="J1039236" s="3"/>
      <c r="K1039236" s="3"/>
    </row>
    <row r="1039237" spans="9:11" x14ac:dyDescent="0.2">
      <c r="I1039237" s="3"/>
      <c r="J1039237" s="3"/>
      <c r="K1039237" s="3"/>
    </row>
    <row r="1039238" spans="9:11" x14ac:dyDescent="0.2">
      <c r="I1039238" s="3"/>
      <c r="J1039238" s="3"/>
      <c r="K1039238" s="3"/>
    </row>
    <row r="1039239" spans="9:11" x14ac:dyDescent="0.2">
      <c r="I1039239" s="3"/>
      <c r="J1039239" s="3"/>
      <c r="K1039239" s="3"/>
    </row>
    <row r="1039240" spans="9:11" x14ac:dyDescent="0.2">
      <c r="I1039240" s="3"/>
      <c r="J1039240" s="3"/>
      <c r="K1039240" s="3"/>
    </row>
    <row r="1039241" spans="9:11" x14ac:dyDescent="0.2">
      <c r="I1039241" s="3"/>
      <c r="J1039241" s="3"/>
      <c r="K1039241" s="3"/>
    </row>
    <row r="1039242" spans="9:11" x14ac:dyDescent="0.2">
      <c r="I1039242" s="3"/>
      <c r="J1039242" s="3"/>
      <c r="K1039242" s="3"/>
    </row>
    <row r="1039243" spans="9:11" x14ac:dyDescent="0.2">
      <c r="I1039243" s="3"/>
      <c r="J1039243" s="3"/>
      <c r="K1039243" s="3"/>
    </row>
    <row r="1039244" spans="9:11" x14ac:dyDescent="0.2">
      <c r="I1039244" s="3"/>
      <c r="J1039244" s="3"/>
      <c r="K1039244" s="3"/>
    </row>
    <row r="1039245" spans="9:11" x14ac:dyDescent="0.2">
      <c r="I1039245" s="3"/>
      <c r="J1039245" s="3"/>
      <c r="K1039245" s="3"/>
    </row>
    <row r="1039246" spans="9:11" x14ac:dyDescent="0.2">
      <c r="I1039246" s="3"/>
      <c r="J1039246" s="3"/>
      <c r="K1039246" s="3"/>
    </row>
    <row r="1039247" spans="9:11" x14ac:dyDescent="0.2">
      <c r="I1039247" s="3"/>
      <c r="J1039247" s="3"/>
      <c r="K1039247" s="3"/>
    </row>
    <row r="1039248" spans="9:11" x14ac:dyDescent="0.2">
      <c r="I1039248" s="3"/>
      <c r="J1039248" s="3"/>
      <c r="K1039248" s="3"/>
    </row>
    <row r="1039249" spans="9:11" x14ac:dyDescent="0.2">
      <c r="I1039249" s="3"/>
      <c r="J1039249" s="3"/>
      <c r="K1039249" s="3"/>
    </row>
    <row r="1039250" spans="9:11" x14ac:dyDescent="0.2">
      <c r="I1039250" s="3"/>
      <c r="J1039250" s="3"/>
      <c r="K1039250" s="3"/>
    </row>
    <row r="1039251" spans="9:11" x14ac:dyDescent="0.2">
      <c r="I1039251" s="3"/>
      <c r="J1039251" s="3"/>
      <c r="K1039251" s="3"/>
    </row>
    <row r="1039252" spans="9:11" x14ac:dyDescent="0.2">
      <c r="I1039252" s="3"/>
      <c r="J1039252" s="3"/>
      <c r="K1039252" s="3"/>
    </row>
    <row r="1039253" spans="9:11" x14ac:dyDescent="0.2">
      <c r="I1039253" s="3"/>
      <c r="J1039253" s="3"/>
      <c r="K1039253" s="3"/>
    </row>
    <row r="1039254" spans="9:11" x14ac:dyDescent="0.2">
      <c r="I1039254" s="3"/>
      <c r="J1039254" s="3"/>
      <c r="K1039254" s="3"/>
    </row>
    <row r="1039255" spans="9:11" x14ac:dyDescent="0.2">
      <c r="I1039255" s="3"/>
      <c r="J1039255" s="3"/>
      <c r="K1039255" s="3"/>
    </row>
    <row r="1039256" spans="9:11" x14ac:dyDescent="0.2">
      <c r="I1039256" s="3"/>
      <c r="J1039256" s="3"/>
      <c r="K1039256" s="3"/>
    </row>
    <row r="1039257" spans="9:11" x14ac:dyDescent="0.2">
      <c r="I1039257" s="3"/>
      <c r="J1039257" s="3"/>
      <c r="K1039257" s="3"/>
    </row>
    <row r="1039258" spans="9:11" x14ac:dyDescent="0.2">
      <c r="I1039258" s="3"/>
      <c r="J1039258" s="3"/>
      <c r="K1039258" s="3"/>
    </row>
    <row r="1039259" spans="9:11" x14ac:dyDescent="0.2">
      <c r="I1039259" s="3"/>
      <c r="J1039259" s="3"/>
      <c r="K1039259" s="3"/>
    </row>
    <row r="1039260" spans="9:11" x14ac:dyDescent="0.2">
      <c r="I1039260" s="3"/>
      <c r="J1039260" s="3"/>
      <c r="K1039260" s="3"/>
    </row>
    <row r="1039261" spans="9:11" x14ac:dyDescent="0.2">
      <c r="I1039261" s="3"/>
      <c r="J1039261" s="3"/>
      <c r="K1039261" s="3"/>
    </row>
    <row r="1039262" spans="9:11" x14ac:dyDescent="0.2">
      <c r="I1039262" s="3"/>
      <c r="J1039262" s="3"/>
      <c r="K1039262" s="3"/>
    </row>
    <row r="1039263" spans="9:11" x14ac:dyDescent="0.2">
      <c r="I1039263" s="3"/>
      <c r="J1039263" s="3"/>
      <c r="K1039263" s="3"/>
    </row>
    <row r="1039264" spans="9:11" x14ac:dyDescent="0.2">
      <c r="I1039264" s="3"/>
      <c r="J1039264" s="3"/>
      <c r="K1039264" s="3"/>
    </row>
    <row r="1039265" spans="9:11" x14ac:dyDescent="0.2">
      <c r="I1039265" s="3"/>
      <c r="J1039265" s="3"/>
      <c r="K1039265" s="3"/>
    </row>
    <row r="1039266" spans="9:11" x14ac:dyDescent="0.2">
      <c r="I1039266" s="3"/>
      <c r="J1039266" s="3"/>
      <c r="K1039266" s="3"/>
    </row>
    <row r="1039267" spans="9:11" x14ac:dyDescent="0.2">
      <c r="I1039267" s="3"/>
      <c r="J1039267" s="3"/>
      <c r="K1039267" s="3"/>
    </row>
    <row r="1039268" spans="9:11" x14ac:dyDescent="0.2">
      <c r="I1039268" s="3"/>
      <c r="J1039268" s="3"/>
      <c r="K1039268" s="3"/>
    </row>
    <row r="1039269" spans="9:11" x14ac:dyDescent="0.2">
      <c r="I1039269" s="3"/>
      <c r="J1039269" s="3"/>
      <c r="K1039269" s="3"/>
    </row>
    <row r="1039270" spans="9:11" x14ac:dyDescent="0.2">
      <c r="I1039270" s="3"/>
      <c r="J1039270" s="3"/>
      <c r="K1039270" s="3"/>
    </row>
    <row r="1039271" spans="9:11" x14ac:dyDescent="0.2">
      <c r="I1039271" s="3"/>
      <c r="J1039271" s="3"/>
      <c r="K1039271" s="3"/>
    </row>
    <row r="1039272" spans="9:11" x14ac:dyDescent="0.2">
      <c r="I1039272" s="3"/>
      <c r="J1039272" s="3"/>
      <c r="K1039272" s="3"/>
    </row>
    <row r="1039273" spans="9:11" x14ac:dyDescent="0.2">
      <c r="I1039273" s="3"/>
      <c r="J1039273" s="3"/>
      <c r="K1039273" s="3"/>
    </row>
    <row r="1039274" spans="9:11" x14ac:dyDescent="0.2">
      <c r="I1039274" s="3"/>
      <c r="J1039274" s="3"/>
      <c r="K1039274" s="3"/>
    </row>
    <row r="1039275" spans="9:11" x14ac:dyDescent="0.2">
      <c r="I1039275" s="3"/>
      <c r="J1039275" s="3"/>
      <c r="K1039275" s="3"/>
    </row>
    <row r="1039276" spans="9:11" x14ac:dyDescent="0.2">
      <c r="I1039276" s="3"/>
      <c r="J1039276" s="3"/>
      <c r="K1039276" s="3"/>
    </row>
    <row r="1039277" spans="9:11" x14ac:dyDescent="0.2">
      <c r="I1039277" s="3"/>
      <c r="J1039277" s="3"/>
      <c r="K1039277" s="3"/>
    </row>
    <row r="1039278" spans="9:11" x14ac:dyDescent="0.2">
      <c r="I1039278" s="3"/>
      <c r="J1039278" s="3"/>
      <c r="K1039278" s="3"/>
    </row>
    <row r="1039279" spans="9:11" x14ac:dyDescent="0.2">
      <c r="I1039279" s="3"/>
      <c r="J1039279" s="3"/>
      <c r="K1039279" s="3"/>
    </row>
    <row r="1039280" spans="9:11" x14ac:dyDescent="0.2">
      <c r="I1039280" s="3"/>
      <c r="J1039280" s="3"/>
      <c r="K1039280" s="3"/>
    </row>
    <row r="1039281" spans="9:11" x14ac:dyDescent="0.2">
      <c r="I1039281" s="3"/>
      <c r="J1039281" s="3"/>
      <c r="K1039281" s="3"/>
    </row>
    <row r="1039282" spans="9:11" x14ac:dyDescent="0.2">
      <c r="I1039282" s="3"/>
      <c r="J1039282" s="3"/>
      <c r="K1039282" s="3"/>
    </row>
    <row r="1039283" spans="9:11" x14ac:dyDescent="0.2">
      <c r="I1039283" s="3"/>
      <c r="J1039283" s="3"/>
      <c r="K1039283" s="3"/>
    </row>
    <row r="1039284" spans="9:11" x14ac:dyDescent="0.2">
      <c r="I1039284" s="3"/>
      <c r="J1039284" s="3"/>
      <c r="K1039284" s="3"/>
    </row>
    <row r="1039285" spans="9:11" x14ac:dyDescent="0.2">
      <c r="I1039285" s="3"/>
      <c r="J1039285" s="3"/>
      <c r="K1039285" s="3"/>
    </row>
    <row r="1039286" spans="9:11" x14ac:dyDescent="0.2">
      <c r="I1039286" s="3"/>
      <c r="J1039286" s="3"/>
      <c r="K1039286" s="3"/>
    </row>
    <row r="1039287" spans="9:11" x14ac:dyDescent="0.2">
      <c r="I1039287" s="3"/>
      <c r="J1039287" s="3"/>
      <c r="K1039287" s="3"/>
    </row>
    <row r="1039288" spans="9:11" x14ac:dyDescent="0.2">
      <c r="I1039288" s="3"/>
      <c r="J1039288" s="3"/>
      <c r="K1039288" s="3"/>
    </row>
    <row r="1039289" spans="9:11" x14ac:dyDescent="0.2">
      <c r="I1039289" s="3"/>
      <c r="J1039289" s="3"/>
      <c r="K1039289" s="3"/>
    </row>
    <row r="1039290" spans="9:11" x14ac:dyDescent="0.2">
      <c r="I1039290" s="3"/>
      <c r="J1039290" s="3"/>
      <c r="K1039290" s="3"/>
    </row>
    <row r="1039291" spans="9:11" x14ac:dyDescent="0.2">
      <c r="I1039291" s="3"/>
      <c r="J1039291" s="3"/>
      <c r="K1039291" s="3"/>
    </row>
    <row r="1039292" spans="9:11" x14ac:dyDescent="0.2">
      <c r="I1039292" s="3"/>
      <c r="J1039292" s="3"/>
      <c r="K1039292" s="3"/>
    </row>
    <row r="1039293" spans="9:11" x14ac:dyDescent="0.2">
      <c r="I1039293" s="3"/>
      <c r="J1039293" s="3"/>
      <c r="K1039293" s="3"/>
    </row>
    <row r="1039294" spans="9:11" x14ac:dyDescent="0.2">
      <c r="I1039294" s="3"/>
      <c r="J1039294" s="3"/>
      <c r="K1039294" s="3"/>
    </row>
    <row r="1039295" spans="9:11" x14ac:dyDescent="0.2">
      <c r="I1039295" s="3"/>
      <c r="J1039295" s="3"/>
      <c r="K1039295" s="3"/>
    </row>
    <row r="1039296" spans="9:11" x14ac:dyDescent="0.2">
      <c r="I1039296" s="3"/>
      <c r="J1039296" s="3"/>
      <c r="K1039296" s="3"/>
    </row>
    <row r="1039297" spans="9:11" x14ac:dyDescent="0.2">
      <c r="I1039297" s="3"/>
      <c r="J1039297" s="3"/>
      <c r="K1039297" s="3"/>
    </row>
    <row r="1039298" spans="9:11" x14ac:dyDescent="0.2">
      <c r="I1039298" s="3"/>
      <c r="J1039298" s="3"/>
      <c r="K1039298" s="3"/>
    </row>
    <row r="1039299" spans="9:11" x14ac:dyDescent="0.2">
      <c r="I1039299" s="3"/>
      <c r="J1039299" s="3"/>
      <c r="K1039299" s="3"/>
    </row>
    <row r="1039300" spans="9:11" x14ac:dyDescent="0.2">
      <c r="I1039300" s="3"/>
      <c r="J1039300" s="3"/>
      <c r="K1039300" s="3"/>
    </row>
    <row r="1039301" spans="9:11" x14ac:dyDescent="0.2">
      <c r="I1039301" s="3"/>
      <c r="J1039301" s="3"/>
      <c r="K1039301" s="3"/>
    </row>
    <row r="1039302" spans="9:11" x14ac:dyDescent="0.2">
      <c r="I1039302" s="3"/>
      <c r="J1039302" s="3"/>
      <c r="K1039302" s="3"/>
    </row>
    <row r="1039303" spans="9:11" x14ac:dyDescent="0.2">
      <c r="I1039303" s="3"/>
      <c r="J1039303" s="3"/>
      <c r="K1039303" s="3"/>
    </row>
    <row r="1039304" spans="9:11" x14ac:dyDescent="0.2">
      <c r="I1039304" s="3"/>
      <c r="J1039304" s="3"/>
      <c r="K1039304" s="3"/>
    </row>
    <row r="1039305" spans="9:11" x14ac:dyDescent="0.2">
      <c r="I1039305" s="3"/>
      <c r="J1039305" s="3"/>
      <c r="K1039305" s="3"/>
    </row>
    <row r="1039306" spans="9:11" x14ac:dyDescent="0.2">
      <c r="I1039306" s="3"/>
      <c r="J1039306" s="3"/>
      <c r="K1039306" s="3"/>
    </row>
    <row r="1039307" spans="9:11" x14ac:dyDescent="0.2">
      <c r="I1039307" s="3"/>
      <c r="J1039307" s="3"/>
      <c r="K1039307" s="3"/>
    </row>
    <row r="1039308" spans="9:11" x14ac:dyDescent="0.2">
      <c r="I1039308" s="3"/>
      <c r="J1039308" s="3"/>
      <c r="K1039308" s="3"/>
    </row>
    <row r="1039309" spans="9:11" x14ac:dyDescent="0.2">
      <c r="I1039309" s="3"/>
      <c r="J1039309" s="3"/>
      <c r="K1039309" s="3"/>
    </row>
    <row r="1039310" spans="9:11" x14ac:dyDescent="0.2">
      <c r="I1039310" s="3"/>
      <c r="J1039310" s="3"/>
      <c r="K1039310" s="3"/>
    </row>
    <row r="1039311" spans="9:11" x14ac:dyDescent="0.2">
      <c r="I1039311" s="3"/>
      <c r="J1039311" s="3"/>
      <c r="K1039311" s="3"/>
    </row>
    <row r="1039312" spans="9:11" x14ac:dyDescent="0.2">
      <c r="I1039312" s="3"/>
      <c r="J1039312" s="3"/>
      <c r="K1039312" s="3"/>
    </row>
    <row r="1039313" spans="9:11" x14ac:dyDescent="0.2">
      <c r="I1039313" s="3"/>
      <c r="J1039313" s="3"/>
      <c r="K1039313" s="3"/>
    </row>
    <row r="1039314" spans="9:11" x14ac:dyDescent="0.2">
      <c r="I1039314" s="3"/>
      <c r="J1039314" s="3"/>
      <c r="K1039314" s="3"/>
    </row>
    <row r="1039315" spans="9:11" x14ac:dyDescent="0.2">
      <c r="I1039315" s="3"/>
      <c r="J1039315" s="3"/>
      <c r="K1039315" s="3"/>
    </row>
    <row r="1039316" spans="9:11" x14ac:dyDescent="0.2">
      <c r="I1039316" s="3"/>
      <c r="J1039316" s="3"/>
      <c r="K1039316" s="3"/>
    </row>
    <row r="1039317" spans="9:11" x14ac:dyDescent="0.2">
      <c r="I1039317" s="3"/>
      <c r="J1039317" s="3"/>
      <c r="K1039317" s="3"/>
    </row>
    <row r="1039318" spans="9:11" x14ac:dyDescent="0.2">
      <c r="I1039318" s="3"/>
      <c r="J1039318" s="3"/>
      <c r="K1039318" s="3"/>
    </row>
    <row r="1039319" spans="9:11" x14ac:dyDescent="0.2">
      <c r="I1039319" s="3"/>
      <c r="J1039319" s="3"/>
      <c r="K1039319" s="3"/>
    </row>
    <row r="1039320" spans="9:11" x14ac:dyDescent="0.2">
      <c r="I1039320" s="3"/>
      <c r="J1039320" s="3"/>
      <c r="K1039320" s="3"/>
    </row>
    <row r="1039321" spans="9:11" x14ac:dyDescent="0.2">
      <c r="I1039321" s="3"/>
      <c r="J1039321" s="3"/>
      <c r="K1039321" s="3"/>
    </row>
    <row r="1039322" spans="9:11" x14ac:dyDescent="0.2">
      <c r="I1039322" s="3"/>
      <c r="J1039322" s="3"/>
      <c r="K1039322" s="3"/>
    </row>
    <row r="1039323" spans="9:11" x14ac:dyDescent="0.2">
      <c r="I1039323" s="3"/>
      <c r="J1039323" s="3"/>
      <c r="K1039323" s="3"/>
    </row>
    <row r="1039324" spans="9:11" x14ac:dyDescent="0.2">
      <c r="I1039324" s="3"/>
      <c r="J1039324" s="3"/>
      <c r="K1039324" s="3"/>
    </row>
    <row r="1039325" spans="9:11" x14ac:dyDescent="0.2">
      <c r="I1039325" s="3"/>
      <c r="J1039325" s="3"/>
      <c r="K1039325" s="3"/>
    </row>
    <row r="1039326" spans="9:11" x14ac:dyDescent="0.2">
      <c r="I1039326" s="3"/>
      <c r="J1039326" s="3"/>
      <c r="K1039326" s="3"/>
    </row>
    <row r="1039327" spans="9:11" x14ac:dyDescent="0.2">
      <c r="I1039327" s="3"/>
      <c r="J1039327" s="3"/>
      <c r="K1039327" s="3"/>
    </row>
    <row r="1039328" spans="9:11" x14ac:dyDescent="0.2">
      <c r="I1039328" s="3"/>
      <c r="J1039328" s="3"/>
      <c r="K1039328" s="3"/>
    </row>
    <row r="1039329" spans="9:11" x14ac:dyDescent="0.2">
      <c r="I1039329" s="3"/>
      <c r="J1039329" s="3"/>
      <c r="K1039329" s="3"/>
    </row>
    <row r="1039330" spans="9:11" x14ac:dyDescent="0.2">
      <c r="I1039330" s="3"/>
      <c r="J1039330" s="3"/>
      <c r="K1039330" s="3"/>
    </row>
    <row r="1039331" spans="9:11" x14ac:dyDescent="0.2">
      <c r="I1039331" s="3"/>
      <c r="J1039331" s="3"/>
      <c r="K1039331" s="3"/>
    </row>
    <row r="1039332" spans="9:11" x14ac:dyDescent="0.2">
      <c r="I1039332" s="3"/>
      <c r="J1039332" s="3"/>
      <c r="K1039332" s="3"/>
    </row>
    <row r="1039333" spans="9:11" x14ac:dyDescent="0.2">
      <c r="I1039333" s="3"/>
      <c r="J1039333" s="3"/>
      <c r="K1039333" s="3"/>
    </row>
    <row r="1039334" spans="9:11" x14ac:dyDescent="0.2">
      <c r="I1039334" s="3"/>
      <c r="J1039334" s="3"/>
      <c r="K1039334" s="3"/>
    </row>
    <row r="1039335" spans="9:11" x14ac:dyDescent="0.2">
      <c r="I1039335" s="3"/>
      <c r="J1039335" s="3"/>
      <c r="K1039335" s="3"/>
    </row>
    <row r="1039336" spans="9:11" x14ac:dyDescent="0.2">
      <c r="I1039336" s="3"/>
      <c r="J1039336" s="3"/>
      <c r="K1039336" s="3"/>
    </row>
    <row r="1039337" spans="9:11" x14ac:dyDescent="0.2">
      <c r="I1039337" s="3"/>
      <c r="J1039337" s="3"/>
      <c r="K1039337" s="3"/>
    </row>
    <row r="1039338" spans="9:11" x14ac:dyDescent="0.2">
      <c r="I1039338" s="3"/>
      <c r="J1039338" s="3"/>
      <c r="K1039338" s="3"/>
    </row>
    <row r="1039339" spans="9:11" x14ac:dyDescent="0.2">
      <c r="I1039339" s="3"/>
      <c r="J1039339" s="3"/>
      <c r="K1039339" s="3"/>
    </row>
    <row r="1039340" spans="9:11" x14ac:dyDescent="0.2">
      <c r="I1039340" s="3"/>
      <c r="J1039340" s="3"/>
      <c r="K1039340" s="3"/>
    </row>
    <row r="1039341" spans="9:11" x14ac:dyDescent="0.2">
      <c r="I1039341" s="3"/>
      <c r="J1039341" s="3"/>
      <c r="K1039341" s="3"/>
    </row>
    <row r="1039342" spans="9:11" x14ac:dyDescent="0.2">
      <c r="I1039342" s="3"/>
      <c r="J1039342" s="3"/>
      <c r="K1039342" s="3"/>
    </row>
    <row r="1039343" spans="9:11" x14ac:dyDescent="0.2">
      <c r="I1039343" s="3"/>
      <c r="J1039343" s="3"/>
      <c r="K1039343" s="3"/>
    </row>
    <row r="1039344" spans="9:11" x14ac:dyDescent="0.2">
      <c r="I1039344" s="3"/>
      <c r="J1039344" s="3"/>
      <c r="K1039344" s="3"/>
    </row>
    <row r="1039345" spans="9:11" x14ac:dyDescent="0.2">
      <c r="I1039345" s="3"/>
      <c r="J1039345" s="3"/>
      <c r="K1039345" s="3"/>
    </row>
    <row r="1039346" spans="9:11" x14ac:dyDescent="0.2">
      <c r="I1039346" s="3"/>
      <c r="J1039346" s="3"/>
      <c r="K1039346" s="3"/>
    </row>
    <row r="1039347" spans="9:11" x14ac:dyDescent="0.2">
      <c r="I1039347" s="3"/>
      <c r="J1039347" s="3"/>
      <c r="K1039347" s="3"/>
    </row>
    <row r="1039348" spans="9:11" x14ac:dyDescent="0.2">
      <c r="I1039348" s="3"/>
      <c r="J1039348" s="3"/>
      <c r="K1039348" s="3"/>
    </row>
    <row r="1039349" spans="9:11" x14ac:dyDescent="0.2">
      <c r="I1039349" s="3"/>
      <c r="J1039349" s="3"/>
      <c r="K1039349" s="3"/>
    </row>
    <row r="1039350" spans="9:11" x14ac:dyDescent="0.2">
      <c r="I1039350" s="3"/>
      <c r="J1039350" s="3"/>
      <c r="K1039350" s="3"/>
    </row>
    <row r="1039351" spans="9:11" x14ac:dyDescent="0.2">
      <c r="I1039351" s="3"/>
      <c r="J1039351" s="3"/>
      <c r="K1039351" s="3"/>
    </row>
    <row r="1039352" spans="9:11" x14ac:dyDescent="0.2">
      <c r="I1039352" s="3"/>
      <c r="J1039352" s="3"/>
      <c r="K1039352" s="3"/>
    </row>
    <row r="1039353" spans="9:11" x14ac:dyDescent="0.2">
      <c r="I1039353" s="3"/>
      <c r="J1039353" s="3"/>
      <c r="K1039353" s="3"/>
    </row>
    <row r="1039354" spans="9:11" x14ac:dyDescent="0.2">
      <c r="I1039354" s="3"/>
      <c r="J1039354" s="3"/>
      <c r="K1039354" s="3"/>
    </row>
    <row r="1039355" spans="9:11" x14ac:dyDescent="0.2">
      <c r="I1039355" s="3"/>
      <c r="J1039355" s="3"/>
      <c r="K1039355" s="3"/>
    </row>
    <row r="1039356" spans="9:11" x14ac:dyDescent="0.2">
      <c r="I1039356" s="3"/>
      <c r="J1039356" s="3"/>
      <c r="K1039356" s="3"/>
    </row>
    <row r="1039357" spans="9:11" x14ac:dyDescent="0.2">
      <c r="I1039357" s="3"/>
      <c r="J1039357" s="3"/>
      <c r="K1039357" s="3"/>
    </row>
    <row r="1039358" spans="9:11" x14ac:dyDescent="0.2">
      <c r="I1039358" s="3"/>
      <c r="J1039358" s="3"/>
      <c r="K1039358" s="3"/>
    </row>
    <row r="1039359" spans="9:11" x14ac:dyDescent="0.2">
      <c r="I1039359" s="3"/>
      <c r="J1039359" s="3"/>
      <c r="K1039359" s="3"/>
    </row>
    <row r="1039360" spans="9:11" x14ac:dyDescent="0.2">
      <c r="I1039360" s="3"/>
      <c r="J1039360" s="3"/>
      <c r="K1039360" s="3"/>
    </row>
    <row r="1039361" spans="9:11" x14ac:dyDescent="0.2">
      <c r="I1039361" s="3"/>
      <c r="J1039361" s="3"/>
      <c r="K1039361" s="3"/>
    </row>
    <row r="1039362" spans="9:11" x14ac:dyDescent="0.2">
      <c r="I1039362" s="3"/>
      <c r="J1039362" s="3"/>
      <c r="K1039362" s="3"/>
    </row>
    <row r="1039363" spans="9:11" x14ac:dyDescent="0.2">
      <c r="I1039363" s="3"/>
      <c r="J1039363" s="3"/>
      <c r="K1039363" s="3"/>
    </row>
    <row r="1039364" spans="9:11" x14ac:dyDescent="0.2">
      <c r="I1039364" s="3"/>
      <c r="J1039364" s="3"/>
      <c r="K1039364" s="3"/>
    </row>
    <row r="1039365" spans="9:11" x14ac:dyDescent="0.2">
      <c r="I1039365" s="3"/>
      <c r="J1039365" s="3"/>
      <c r="K1039365" s="3"/>
    </row>
    <row r="1039366" spans="9:11" x14ac:dyDescent="0.2">
      <c r="I1039366" s="3"/>
      <c r="J1039366" s="3"/>
      <c r="K1039366" s="3"/>
    </row>
    <row r="1039367" spans="9:11" x14ac:dyDescent="0.2">
      <c r="I1039367" s="3"/>
      <c r="J1039367" s="3"/>
      <c r="K1039367" s="3"/>
    </row>
    <row r="1039368" spans="9:11" x14ac:dyDescent="0.2">
      <c r="I1039368" s="3"/>
      <c r="J1039368" s="3"/>
      <c r="K1039368" s="3"/>
    </row>
    <row r="1039369" spans="9:11" x14ac:dyDescent="0.2">
      <c r="I1039369" s="3"/>
      <c r="J1039369" s="3"/>
      <c r="K1039369" s="3"/>
    </row>
    <row r="1039370" spans="9:11" x14ac:dyDescent="0.2">
      <c r="I1039370" s="3"/>
      <c r="J1039370" s="3"/>
      <c r="K1039370" s="3"/>
    </row>
    <row r="1039371" spans="9:11" x14ac:dyDescent="0.2">
      <c r="I1039371" s="3"/>
      <c r="J1039371" s="3"/>
      <c r="K1039371" s="3"/>
    </row>
    <row r="1039372" spans="9:11" x14ac:dyDescent="0.2">
      <c r="I1039372" s="3"/>
      <c r="J1039372" s="3"/>
      <c r="K1039372" s="3"/>
    </row>
    <row r="1039373" spans="9:11" x14ac:dyDescent="0.2">
      <c r="I1039373" s="3"/>
      <c r="J1039373" s="3"/>
      <c r="K1039373" s="3"/>
    </row>
    <row r="1039374" spans="9:11" x14ac:dyDescent="0.2">
      <c r="I1039374" s="3"/>
      <c r="J1039374" s="3"/>
      <c r="K1039374" s="3"/>
    </row>
    <row r="1039375" spans="9:11" x14ac:dyDescent="0.2">
      <c r="I1039375" s="3"/>
      <c r="J1039375" s="3"/>
      <c r="K1039375" s="3"/>
    </row>
    <row r="1039376" spans="9:11" x14ac:dyDescent="0.2">
      <c r="I1039376" s="3"/>
      <c r="J1039376" s="3"/>
      <c r="K1039376" s="3"/>
    </row>
    <row r="1039377" spans="9:11" x14ac:dyDescent="0.2">
      <c r="I1039377" s="3"/>
      <c r="J1039377" s="3"/>
      <c r="K1039377" s="3"/>
    </row>
    <row r="1039378" spans="9:11" x14ac:dyDescent="0.2">
      <c r="I1039378" s="3"/>
      <c r="J1039378" s="3"/>
      <c r="K1039378" s="3"/>
    </row>
    <row r="1039379" spans="9:11" x14ac:dyDescent="0.2">
      <c r="I1039379" s="3"/>
      <c r="J1039379" s="3"/>
      <c r="K1039379" s="3"/>
    </row>
    <row r="1039380" spans="9:11" x14ac:dyDescent="0.2">
      <c r="I1039380" s="3"/>
      <c r="J1039380" s="3"/>
      <c r="K1039380" s="3"/>
    </row>
    <row r="1039381" spans="9:11" x14ac:dyDescent="0.2">
      <c r="I1039381" s="3"/>
      <c r="J1039381" s="3"/>
      <c r="K1039381" s="3"/>
    </row>
    <row r="1039382" spans="9:11" x14ac:dyDescent="0.2">
      <c r="I1039382" s="3"/>
      <c r="J1039382" s="3"/>
      <c r="K1039382" s="3"/>
    </row>
    <row r="1039383" spans="9:11" x14ac:dyDescent="0.2">
      <c r="I1039383" s="3"/>
      <c r="J1039383" s="3"/>
      <c r="K1039383" s="3"/>
    </row>
    <row r="1039384" spans="9:11" x14ac:dyDescent="0.2">
      <c r="I1039384" s="3"/>
      <c r="J1039384" s="3"/>
      <c r="K1039384" s="3"/>
    </row>
    <row r="1039385" spans="9:11" x14ac:dyDescent="0.2">
      <c r="I1039385" s="3"/>
      <c r="J1039385" s="3"/>
      <c r="K1039385" s="3"/>
    </row>
    <row r="1039386" spans="9:11" x14ac:dyDescent="0.2">
      <c r="I1039386" s="3"/>
      <c r="J1039386" s="3"/>
      <c r="K1039386" s="3"/>
    </row>
    <row r="1039387" spans="9:11" x14ac:dyDescent="0.2">
      <c r="I1039387" s="3"/>
      <c r="J1039387" s="3"/>
      <c r="K1039387" s="3"/>
    </row>
    <row r="1039388" spans="9:11" x14ac:dyDescent="0.2">
      <c r="I1039388" s="3"/>
      <c r="J1039388" s="3"/>
      <c r="K1039388" s="3"/>
    </row>
    <row r="1039389" spans="9:11" x14ac:dyDescent="0.2">
      <c r="I1039389" s="3"/>
      <c r="J1039389" s="3"/>
      <c r="K1039389" s="3"/>
    </row>
    <row r="1039390" spans="9:11" x14ac:dyDescent="0.2">
      <c r="I1039390" s="3"/>
      <c r="J1039390" s="3"/>
      <c r="K1039390" s="3"/>
    </row>
    <row r="1039391" spans="9:11" x14ac:dyDescent="0.2">
      <c r="I1039391" s="3"/>
      <c r="J1039391" s="3"/>
      <c r="K1039391" s="3"/>
    </row>
    <row r="1039392" spans="9:11" x14ac:dyDescent="0.2">
      <c r="I1039392" s="3"/>
      <c r="J1039392" s="3"/>
      <c r="K1039392" s="3"/>
    </row>
    <row r="1039393" spans="9:11" x14ac:dyDescent="0.2">
      <c r="I1039393" s="3"/>
      <c r="J1039393" s="3"/>
      <c r="K1039393" s="3"/>
    </row>
    <row r="1039394" spans="9:11" x14ac:dyDescent="0.2">
      <c r="I1039394" s="3"/>
      <c r="J1039394" s="3"/>
      <c r="K1039394" s="3"/>
    </row>
    <row r="1039395" spans="9:11" x14ac:dyDescent="0.2">
      <c r="I1039395" s="3"/>
      <c r="J1039395" s="3"/>
      <c r="K1039395" s="3"/>
    </row>
    <row r="1039396" spans="9:11" x14ac:dyDescent="0.2">
      <c r="I1039396" s="3"/>
      <c r="J1039396" s="3"/>
      <c r="K1039396" s="3"/>
    </row>
    <row r="1039397" spans="9:11" x14ac:dyDescent="0.2">
      <c r="I1039397" s="3"/>
      <c r="J1039397" s="3"/>
      <c r="K1039397" s="3"/>
    </row>
    <row r="1039398" spans="9:11" x14ac:dyDescent="0.2">
      <c r="I1039398" s="3"/>
      <c r="J1039398" s="3"/>
      <c r="K1039398" s="3"/>
    </row>
    <row r="1039399" spans="9:11" x14ac:dyDescent="0.2">
      <c r="I1039399" s="3"/>
      <c r="J1039399" s="3"/>
      <c r="K1039399" s="3"/>
    </row>
    <row r="1039400" spans="9:11" x14ac:dyDescent="0.2">
      <c r="I1039400" s="3"/>
      <c r="J1039400" s="3"/>
      <c r="K1039400" s="3"/>
    </row>
    <row r="1039401" spans="9:11" x14ac:dyDescent="0.2">
      <c r="I1039401" s="3"/>
      <c r="J1039401" s="3"/>
      <c r="K1039401" s="3"/>
    </row>
    <row r="1039402" spans="9:11" x14ac:dyDescent="0.2">
      <c r="I1039402" s="3"/>
      <c r="J1039402" s="3"/>
      <c r="K1039402" s="3"/>
    </row>
    <row r="1039403" spans="9:11" x14ac:dyDescent="0.2">
      <c r="I1039403" s="3"/>
      <c r="J1039403" s="3"/>
      <c r="K1039403" s="3"/>
    </row>
    <row r="1039404" spans="9:11" x14ac:dyDescent="0.2">
      <c r="I1039404" s="3"/>
      <c r="J1039404" s="3"/>
      <c r="K1039404" s="3"/>
    </row>
    <row r="1039405" spans="9:11" x14ac:dyDescent="0.2">
      <c r="I1039405" s="3"/>
      <c r="J1039405" s="3"/>
      <c r="K1039405" s="3"/>
    </row>
    <row r="1039406" spans="9:11" x14ac:dyDescent="0.2">
      <c r="I1039406" s="3"/>
      <c r="J1039406" s="3"/>
      <c r="K1039406" s="3"/>
    </row>
    <row r="1039407" spans="9:11" x14ac:dyDescent="0.2">
      <c r="I1039407" s="3"/>
      <c r="J1039407" s="3"/>
      <c r="K1039407" s="3"/>
    </row>
    <row r="1039408" spans="9:11" x14ac:dyDescent="0.2">
      <c r="I1039408" s="3"/>
      <c r="J1039408" s="3"/>
      <c r="K1039408" s="3"/>
    </row>
    <row r="1039409" spans="9:11" x14ac:dyDescent="0.2">
      <c r="I1039409" s="3"/>
      <c r="J1039409" s="3"/>
      <c r="K1039409" s="3"/>
    </row>
    <row r="1039410" spans="9:11" x14ac:dyDescent="0.2">
      <c r="I1039410" s="3"/>
      <c r="J1039410" s="3"/>
      <c r="K1039410" s="3"/>
    </row>
    <row r="1039411" spans="9:11" x14ac:dyDescent="0.2">
      <c r="I1039411" s="3"/>
      <c r="J1039411" s="3"/>
      <c r="K1039411" s="3"/>
    </row>
    <row r="1039412" spans="9:11" x14ac:dyDescent="0.2">
      <c r="I1039412" s="3"/>
      <c r="J1039412" s="3"/>
      <c r="K1039412" s="3"/>
    </row>
    <row r="1039413" spans="9:11" x14ac:dyDescent="0.2">
      <c r="I1039413" s="3"/>
      <c r="J1039413" s="3"/>
      <c r="K1039413" s="3"/>
    </row>
    <row r="1039414" spans="9:11" x14ac:dyDescent="0.2">
      <c r="I1039414" s="3"/>
      <c r="J1039414" s="3"/>
      <c r="K1039414" s="3"/>
    </row>
    <row r="1039415" spans="9:11" x14ac:dyDescent="0.2">
      <c r="I1039415" s="3"/>
      <c r="J1039415" s="3"/>
      <c r="K1039415" s="3"/>
    </row>
    <row r="1039416" spans="9:11" x14ac:dyDescent="0.2">
      <c r="I1039416" s="3"/>
      <c r="J1039416" s="3"/>
      <c r="K1039416" s="3"/>
    </row>
    <row r="1039417" spans="9:11" x14ac:dyDescent="0.2">
      <c r="I1039417" s="3"/>
      <c r="J1039417" s="3"/>
      <c r="K1039417" s="3"/>
    </row>
    <row r="1039418" spans="9:11" x14ac:dyDescent="0.2">
      <c r="I1039418" s="3"/>
      <c r="J1039418" s="3"/>
      <c r="K1039418" s="3"/>
    </row>
    <row r="1039419" spans="9:11" x14ac:dyDescent="0.2">
      <c r="I1039419" s="3"/>
      <c r="J1039419" s="3"/>
      <c r="K1039419" s="3"/>
    </row>
    <row r="1039420" spans="9:11" x14ac:dyDescent="0.2">
      <c r="I1039420" s="3"/>
      <c r="J1039420" s="3"/>
      <c r="K1039420" s="3"/>
    </row>
    <row r="1039421" spans="9:11" x14ac:dyDescent="0.2">
      <c r="I1039421" s="3"/>
      <c r="J1039421" s="3"/>
      <c r="K1039421" s="3"/>
    </row>
    <row r="1039422" spans="9:11" x14ac:dyDescent="0.2">
      <c r="I1039422" s="3"/>
      <c r="J1039422" s="3"/>
      <c r="K1039422" s="3"/>
    </row>
    <row r="1039423" spans="9:11" x14ac:dyDescent="0.2">
      <c r="I1039423" s="3"/>
      <c r="J1039423" s="3"/>
      <c r="K1039423" s="3"/>
    </row>
    <row r="1039424" spans="9:11" x14ac:dyDescent="0.2">
      <c r="I1039424" s="3"/>
      <c r="J1039424" s="3"/>
      <c r="K1039424" s="3"/>
    </row>
    <row r="1039425" spans="9:11" x14ac:dyDescent="0.2">
      <c r="I1039425" s="3"/>
      <c r="J1039425" s="3"/>
      <c r="K1039425" s="3"/>
    </row>
    <row r="1039426" spans="9:11" x14ac:dyDescent="0.2">
      <c r="I1039426" s="3"/>
      <c r="J1039426" s="3"/>
      <c r="K1039426" s="3"/>
    </row>
    <row r="1039427" spans="9:11" x14ac:dyDescent="0.2">
      <c r="I1039427" s="3"/>
      <c r="J1039427" s="3"/>
      <c r="K1039427" s="3"/>
    </row>
    <row r="1039428" spans="9:11" x14ac:dyDescent="0.2">
      <c r="I1039428" s="3"/>
      <c r="J1039428" s="3"/>
      <c r="K1039428" s="3"/>
    </row>
    <row r="1039429" spans="9:11" x14ac:dyDescent="0.2">
      <c r="I1039429" s="3"/>
      <c r="J1039429" s="3"/>
      <c r="K1039429" s="3"/>
    </row>
    <row r="1039430" spans="9:11" x14ac:dyDescent="0.2">
      <c r="I1039430" s="3"/>
      <c r="J1039430" s="3"/>
      <c r="K1039430" s="3"/>
    </row>
    <row r="1039431" spans="9:11" x14ac:dyDescent="0.2">
      <c r="I1039431" s="3"/>
      <c r="J1039431" s="3"/>
      <c r="K1039431" s="3"/>
    </row>
    <row r="1039432" spans="9:11" x14ac:dyDescent="0.2">
      <c r="I1039432" s="3"/>
      <c r="J1039432" s="3"/>
      <c r="K1039432" s="3"/>
    </row>
    <row r="1039433" spans="9:11" x14ac:dyDescent="0.2">
      <c r="I1039433" s="3"/>
      <c r="J1039433" s="3"/>
      <c r="K1039433" s="3"/>
    </row>
    <row r="1039434" spans="9:11" x14ac:dyDescent="0.2">
      <c r="I1039434" s="3"/>
      <c r="J1039434" s="3"/>
      <c r="K1039434" s="3"/>
    </row>
    <row r="1039435" spans="9:11" x14ac:dyDescent="0.2">
      <c r="I1039435" s="3"/>
      <c r="J1039435" s="3"/>
      <c r="K1039435" s="3"/>
    </row>
    <row r="1039436" spans="9:11" x14ac:dyDescent="0.2">
      <c r="I1039436" s="3"/>
      <c r="J1039436" s="3"/>
      <c r="K1039436" s="3"/>
    </row>
    <row r="1039437" spans="9:11" x14ac:dyDescent="0.2">
      <c r="I1039437" s="3"/>
      <c r="J1039437" s="3"/>
      <c r="K1039437" s="3"/>
    </row>
    <row r="1039438" spans="9:11" x14ac:dyDescent="0.2">
      <c r="I1039438" s="3"/>
      <c r="J1039438" s="3"/>
      <c r="K1039438" s="3"/>
    </row>
    <row r="1039439" spans="9:11" x14ac:dyDescent="0.2">
      <c r="I1039439" s="3"/>
      <c r="J1039439" s="3"/>
      <c r="K1039439" s="3"/>
    </row>
    <row r="1039440" spans="9:11" x14ac:dyDescent="0.2">
      <c r="I1039440" s="3"/>
      <c r="J1039440" s="3"/>
      <c r="K1039440" s="3"/>
    </row>
    <row r="1039441" spans="9:11" x14ac:dyDescent="0.2">
      <c r="I1039441" s="3"/>
      <c r="J1039441" s="3"/>
      <c r="K1039441" s="3"/>
    </row>
    <row r="1039442" spans="9:11" x14ac:dyDescent="0.2">
      <c r="I1039442" s="3"/>
      <c r="J1039442" s="3"/>
      <c r="K1039442" s="3"/>
    </row>
    <row r="1039443" spans="9:11" x14ac:dyDescent="0.2">
      <c r="I1039443" s="3"/>
      <c r="J1039443" s="3"/>
      <c r="K1039443" s="3"/>
    </row>
    <row r="1039444" spans="9:11" x14ac:dyDescent="0.2">
      <c r="I1039444" s="3"/>
      <c r="J1039444" s="3"/>
      <c r="K1039444" s="3"/>
    </row>
    <row r="1039445" spans="9:11" x14ac:dyDescent="0.2">
      <c r="I1039445" s="3"/>
      <c r="J1039445" s="3"/>
      <c r="K1039445" s="3"/>
    </row>
    <row r="1039446" spans="9:11" x14ac:dyDescent="0.2">
      <c r="I1039446" s="3"/>
      <c r="J1039446" s="3"/>
      <c r="K1039446" s="3"/>
    </row>
    <row r="1039447" spans="9:11" x14ac:dyDescent="0.2">
      <c r="I1039447" s="3"/>
      <c r="J1039447" s="3"/>
      <c r="K1039447" s="3"/>
    </row>
    <row r="1039448" spans="9:11" x14ac:dyDescent="0.2">
      <c r="I1039448" s="3"/>
      <c r="J1039448" s="3"/>
      <c r="K1039448" s="3"/>
    </row>
    <row r="1039449" spans="9:11" x14ac:dyDescent="0.2">
      <c r="I1039449" s="3"/>
      <c r="J1039449" s="3"/>
      <c r="K1039449" s="3"/>
    </row>
    <row r="1039450" spans="9:11" x14ac:dyDescent="0.2">
      <c r="I1039450" s="3"/>
      <c r="J1039450" s="3"/>
      <c r="K1039450" s="3"/>
    </row>
    <row r="1039451" spans="9:11" x14ac:dyDescent="0.2">
      <c r="I1039451" s="3"/>
      <c r="J1039451" s="3"/>
      <c r="K1039451" s="3"/>
    </row>
    <row r="1039452" spans="9:11" x14ac:dyDescent="0.2">
      <c r="I1039452" s="3"/>
      <c r="J1039452" s="3"/>
      <c r="K1039452" s="3"/>
    </row>
    <row r="1039453" spans="9:11" x14ac:dyDescent="0.2">
      <c r="I1039453" s="3"/>
      <c r="J1039453" s="3"/>
      <c r="K1039453" s="3"/>
    </row>
    <row r="1039454" spans="9:11" x14ac:dyDescent="0.2">
      <c r="I1039454" s="3"/>
      <c r="J1039454" s="3"/>
      <c r="K1039454" s="3"/>
    </row>
    <row r="1039455" spans="9:11" x14ac:dyDescent="0.2">
      <c r="I1039455" s="3"/>
      <c r="J1039455" s="3"/>
      <c r="K1039455" s="3"/>
    </row>
    <row r="1039456" spans="9:11" x14ac:dyDescent="0.2">
      <c r="I1039456" s="3"/>
      <c r="J1039456" s="3"/>
      <c r="K1039456" s="3"/>
    </row>
    <row r="1039457" spans="9:11" x14ac:dyDescent="0.2">
      <c r="I1039457" s="3"/>
      <c r="J1039457" s="3"/>
      <c r="K1039457" s="3"/>
    </row>
    <row r="1039458" spans="9:11" x14ac:dyDescent="0.2">
      <c r="I1039458" s="3"/>
      <c r="J1039458" s="3"/>
      <c r="K1039458" s="3"/>
    </row>
    <row r="1039459" spans="9:11" x14ac:dyDescent="0.2">
      <c r="I1039459" s="3"/>
      <c r="J1039459" s="3"/>
      <c r="K1039459" s="3"/>
    </row>
    <row r="1039460" spans="9:11" x14ac:dyDescent="0.2">
      <c r="I1039460" s="3"/>
      <c r="J1039460" s="3"/>
      <c r="K1039460" s="3"/>
    </row>
    <row r="1039461" spans="9:11" x14ac:dyDescent="0.2">
      <c r="I1039461" s="3"/>
      <c r="J1039461" s="3"/>
      <c r="K1039461" s="3"/>
    </row>
    <row r="1039462" spans="9:11" x14ac:dyDescent="0.2">
      <c r="I1039462" s="3"/>
      <c r="J1039462" s="3"/>
      <c r="K1039462" s="3"/>
    </row>
    <row r="1039463" spans="9:11" x14ac:dyDescent="0.2">
      <c r="I1039463" s="3"/>
      <c r="J1039463" s="3"/>
      <c r="K1039463" s="3"/>
    </row>
    <row r="1039464" spans="9:11" x14ac:dyDescent="0.2">
      <c r="I1039464" s="3"/>
      <c r="J1039464" s="3"/>
      <c r="K1039464" s="3"/>
    </row>
    <row r="1039465" spans="9:11" x14ac:dyDescent="0.2">
      <c r="I1039465" s="3"/>
      <c r="J1039465" s="3"/>
      <c r="K1039465" s="3"/>
    </row>
    <row r="1039466" spans="9:11" x14ac:dyDescent="0.2">
      <c r="I1039466" s="3"/>
      <c r="J1039466" s="3"/>
      <c r="K1039466" s="3"/>
    </row>
    <row r="1039467" spans="9:11" x14ac:dyDescent="0.2">
      <c r="I1039467" s="3"/>
      <c r="J1039467" s="3"/>
      <c r="K1039467" s="3"/>
    </row>
    <row r="1039468" spans="9:11" x14ac:dyDescent="0.2">
      <c r="I1039468" s="3"/>
      <c r="J1039468" s="3"/>
      <c r="K1039468" s="3"/>
    </row>
    <row r="1039469" spans="9:11" x14ac:dyDescent="0.2">
      <c r="I1039469" s="3"/>
      <c r="J1039469" s="3"/>
      <c r="K1039469" s="3"/>
    </row>
    <row r="1039470" spans="9:11" x14ac:dyDescent="0.2">
      <c r="I1039470" s="3"/>
      <c r="J1039470" s="3"/>
      <c r="K1039470" s="3"/>
    </row>
    <row r="1039471" spans="9:11" x14ac:dyDescent="0.2">
      <c r="I1039471" s="3"/>
      <c r="J1039471" s="3"/>
      <c r="K1039471" s="3"/>
    </row>
    <row r="1039472" spans="9:11" x14ac:dyDescent="0.2">
      <c r="I1039472" s="3"/>
      <c r="J1039472" s="3"/>
      <c r="K1039472" s="3"/>
    </row>
    <row r="1039473" spans="9:11" x14ac:dyDescent="0.2">
      <c r="I1039473" s="3"/>
      <c r="J1039473" s="3"/>
      <c r="K1039473" s="3"/>
    </row>
    <row r="1039474" spans="9:11" x14ac:dyDescent="0.2">
      <c r="I1039474" s="3"/>
      <c r="J1039474" s="3"/>
      <c r="K1039474" s="3"/>
    </row>
    <row r="1039475" spans="9:11" x14ac:dyDescent="0.2">
      <c r="I1039475" s="3"/>
      <c r="J1039475" s="3"/>
      <c r="K1039475" s="3"/>
    </row>
    <row r="1039476" spans="9:11" x14ac:dyDescent="0.2">
      <c r="I1039476" s="3"/>
      <c r="J1039476" s="3"/>
      <c r="K1039476" s="3"/>
    </row>
    <row r="1039477" spans="9:11" x14ac:dyDescent="0.2">
      <c r="I1039477" s="3"/>
      <c r="J1039477" s="3"/>
      <c r="K1039477" s="3"/>
    </row>
    <row r="1039478" spans="9:11" x14ac:dyDescent="0.2">
      <c r="I1039478" s="3"/>
      <c r="J1039478" s="3"/>
      <c r="K1039478" s="3"/>
    </row>
    <row r="1039479" spans="9:11" x14ac:dyDescent="0.2">
      <c r="I1039479" s="3"/>
      <c r="J1039479" s="3"/>
      <c r="K1039479" s="3"/>
    </row>
    <row r="1039480" spans="9:11" x14ac:dyDescent="0.2">
      <c r="I1039480" s="3"/>
      <c r="J1039480" s="3"/>
      <c r="K1039480" s="3"/>
    </row>
    <row r="1039481" spans="9:11" x14ac:dyDescent="0.2">
      <c r="I1039481" s="3"/>
      <c r="J1039481" s="3"/>
      <c r="K1039481" s="3"/>
    </row>
    <row r="1039482" spans="9:11" x14ac:dyDescent="0.2">
      <c r="I1039482" s="3"/>
      <c r="J1039482" s="3"/>
      <c r="K1039482" s="3"/>
    </row>
    <row r="1039483" spans="9:11" x14ac:dyDescent="0.2">
      <c r="I1039483" s="3"/>
      <c r="J1039483" s="3"/>
      <c r="K1039483" s="3"/>
    </row>
    <row r="1039484" spans="9:11" x14ac:dyDescent="0.2">
      <c r="I1039484" s="3"/>
      <c r="J1039484" s="3"/>
      <c r="K1039484" s="3"/>
    </row>
    <row r="1039485" spans="9:11" x14ac:dyDescent="0.2">
      <c r="I1039485" s="3"/>
      <c r="J1039485" s="3"/>
      <c r="K1039485" s="3"/>
    </row>
    <row r="1039486" spans="9:11" x14ac:dyDescent="0.2">
      <c r="I1039486" s="3"/>
      <c r="J1039486" s="3"/>
      <c r="K1039486" s="3"/>
    </row>
    <row r="1039487" spans="9:11" x14ac:dyDescent="0.2">
      <c r="I1039487" s="3"/>
      <c r="J1039487" s="3"/>
      <c r="K1039487" s="3"/>
    </row>
    <row r="1039488" spans="9:11" x14ac:dyDescent="0.2">
      <c r="I1039488" s="3"/>
      <c r="J1039488" s="3"/>
      <c r="K1039488" s="3"/>
    </row>
    <row r="1039489" spans="9:11" x14ac:dyDescent="0.2">
      <c r="I1039489" s="3"/>
      <c r="J1039489" s="3"/>
      <c r="K1039489" s="3"/>
    </row>
    <row r="1039490" spans="9:11" x14ac:dyDescent="0.2">
      <c r="I1039490" s="3"/>
      <c r="J1039490" s="3"/>
      <c r="K1039490" s="3"/>
    </row>
    <row r="1039491" spans="9:11" x14ac:dyDescent="0.2">
      <c r="I1039491" s="3"/>
      <c r="J1039491" s="3"/>
      <c r="K1039491" s="3"/>
    </row>
    <row r="1039492" spans="9:11" x14ac:dyDescent="0.2">
      <c r="I1039492" s="3"/>
      <c r="J1039492" s="3"/>
      <c r="K1039492" s="3"/>
    </row>
    <row r="1039493" spans="9:11" x14ac:dyDescent="0.2">
      <c r="I1039493" s="3"/>
      <c r="J1039493" s="3"/>
      <c r="K1039493" s="3"/>
    </row>
    <row r="1039494" spans="9:11" x14ac:dyDescent="0.2">
      <c r="I1039494" s="3"/>
      <c r="J1039494" s="3"/>
      <c r="K1039494" s="3"/>
    </row>
    <row r="1039495" spans="9:11" x14ac:dyDescent="0.2">
      <c r="I1039495" s="3"/>
      <c r="J1039495" s="3"/>
      <c r="K1039495" s="3"/>
    </row>
    <row r="1039496" spans="9:11" x14ac:dyDescent="0.2">
      <c r="I1039496" s="3"/>
      <c r="J1039496" s="3"/>
      <c r="K1039496" s="3"/>
    </row>
    <row r="1039497" spans="9:11" x14ac:dyDescent="0.2">
      <c r="I1039497" s="3"/>
      <c r="J1039497" s="3"/>
      <c r="K1039497" s="3"/>
    </row>
    <row r="1039498" spans="9:11" x14ac:dyDescent="0.2">
      <c r="I1039498" s="3"/>
      <c r="J1039498" s="3"/>
      <c r="K1039498" s="3"/>
    </row>
    <row r="1039499" spans="9:11" x14ac:dyDescent="0.2">
      <c r="I1039499" s="3"/>
      <c r="J1039499" s="3"/>
      <c r="K1039499" s="3"/>
    </row>
    <row r="1039500" spans="9:11" x14ac:dyDescent="0.2">
      <c r="I1039500" s="3"/>
      <c r="J1039500" s="3"/>
      <c r="K1039500" s="3"/>
    </row>
    <row r="1039501" spans="9:11" x14ac:dyDescent="0.2">
      <c r="I1039501" s="3"/>
      <c r="J1039501" s="3"/>
      <c r="K1039501" s="3"/>
    </row>
    <row r="1039502" spans="9:11" x14ac:dyDescent="0.2">
      <c r="I1039502" s="3"/>
      <c r="J1039502" s="3"/>
      <c r="K1039502" s="3"/>
    </row>
    <row r="1039503" spans="9:11" x14ac:dyDescent="0.2">
      <c r="I1039503" s="3"/>
      <c r="J1039503" s="3"/>
      <c r="K1039503" s="3"/>
    </row>
    <row r="1039504" spans="9:11" x14ac:dyDescent="0.2">
      <c r="I1039504" s="3"/>
      <c r="J1039504" s="3"/>
      <c r="K1039504" s="3"/>
    </row>
    <row r="1039505" spans="9:11" x14ac:dyDescent="0.2">
      <c r="I1039505" s="3"/>
      <c r="J1039505" s="3"/>
      <c r="K1039505" s="3"/>
    </row>
    <row r="1039506" spans="9:11" x14ac:dyDescent="0.2">
      <c r="I1039506" s="3"/>
      <c r="J1039506" s="3"/>
      <c r="K1039506" s="3"/>
    </row>
    <row r="1039507" spans="9:11" x14ac:dyDescent="0.2">
      <c r="I1039507" s="3"/>
      <c r="J1039507" s="3"/>
      <c r="K1039507" s="3"/>
    </row>
    <row r="1039508" spans="9:11" x14ac:dyDescent="0.2">
      <c r="I1039508" s="3"/>
      <c r="J1039508" s="3"/>
      <c r="K1039508" s="3"/>
    </row>
    <row r="1039509" spans="9:11" x14ac:dyDescent="0.2">
      <c r="I1039509" s="3"/>
      <c r="J1039509" s="3"/>
      <c r="K1039509" s="3"/>
    </row>
    <row r="1039510" spans="9:11" x14ac:dyDescent="0.2">
      <c r="I1039510" s="3"/>
      <c r="J1039510" s="3"/>
      <c r="K1039510" s="3"/>
    </row>
    <row r="1039511" spans="9:11" x14ac:dyDescent="0.2">
      <c r="I1039511" s="3"/>
      <c r="J1039511" s="3"/>
      <c r="K1039511" s="3"/>
    </row>
    <row r="1039512" spans="9:11" x14ac:dyDescent="0.2">
      <c r="I1039512" s="3"/>
      <c r="J1039512" s="3"/>
      <c r="K1039512" s="3"/>
    </row>
    <row r="1039513" spans="9:11" x14ac:dyDescent="0.2">
      <c r="I1039513" s="3"/>
      <c r="J1039513" s="3"/>
      <c r="K1039513" s="3"/>
    </row>
    <row r="1039514" spans="9:11" x14ac:dyDescent="0.2">
      <c r="I1039514" s="3"/>
      <c r="J1039514" s="3"/>
      <c r="K1039514" s="3"/>
    </row>
    <row r="1039515" spans="9:11" x14ac:dyDescent="0.2">
      <c r="I1039515" s="3"/>
      <c r="J1039515" s="3"/>
      <c r="K1039515" s="3"/>
    </row>
    <row r="1039516" spans="9:11" x14ac:dyDescent="0.2">
      <c r="I1039516" s="3"/>
      <c r="J1039516" s="3"/>
      <c r="K1039516" s="3"/>
    </row>
    <row r="1039517" spans="9:11" x14ac:dyDescent="0.2">
      <c r="I1039517" s="3"/>
      <c r="J1039517" s="3"/>
      <c r="K1039517" s="3"/>
    </row>
    <row r="1039518" spans="9:11" x14ac:dyDescent="0.2">
      <c r="I1039518" s="3"/>
      <c r="J1039518" s="3"/>
      <c r="K1039518" s="3"/>
    </row>
    <row r="1039519" spans="9:11" x14ac:dyDescent="0.2">
      <c r="I1039519" s="3"/>
      <c r="J1039519" s="3"/>
      <c r="K1039519" s="3"/>
    </row>
    <row r="1039520" spans="9:11" x14ac:dyDescent="0.2">
      <c r="I1039520" s="3"/>
      <c r="J1039520" s="3"/>
      <c r="K1039520" s="3"/>
    </row>
    <row r="1039521" spans="9:11" x14ac:dyDescent="0.2">
      <c r="I1039521" s="3"/>
      <c r="J1039521" s="3"/>
      <c r="K1039521" s="3"/>
    </row>
    <row r="1039522" spans="9:11" x14ac:dyDescent="0.2">
      <c r="I1039522" s="3"/>
      <c r="J1039522" s="3"/>
      <c r="K1039522" s="3"/>
    </row>
    <row r="1039523" spans="9:11" x14ac:dyDescent="0.2">
      <c r="I1039523" s="3"/>
      <c r="J1039523" s="3"/>
      <c r="K1039523" s="3"/>
    </row>
    <row r="1039524" spans="9:11" x14ac:dyDescent="0.2">
      <c r="I1039524" s="3"/>
      <c r="J1039524" s="3"/>
      <c r="K1039524" s="3"/>
    </row>
    <row r="1039525" spans="9:11" x14ac:dyDescent="0.2">
      <c r="I1039525" s="3"/>
      <c r="J1039525" s="3"/>
      <c r="K1039525" s="3"/>
    </row>
    <row r="1039526" spans="9:11" x14ac:dyDescent="0.2">
      <c r="I1039526" s="3"/>
      <c r="J1039526" s="3"/>
      <c r="K1039526" s="3"/>
    </row>
    <row r="1039527" spans="9:11" x14ac:dyDescent="0.2">
      <c r="I1039527" s="3"/>
      <c r="J1039527" s="3"/>
      <c r="K1039527" s="3"/>
    </row>
    <row r="1039528" spans="9:11" x14ac:dyDescent="0.2">
      <c r="I1039528" s="3"/>
      <c r="J1039528" s="3"/>
      <c r="K1039528" s="3"/>
    </row>
    <row r="1039529" spans="9:11" x14ac:dyDescent="0.2">
      <c r="I1039529" s="3"/>
      <c r="J1039529" s="3"/>
      <c r="K1039529" s="3"/>
    </row>
    <row r="1039530" spans="9:11" x14ac:dyDescent="0.2">
      <c r="I1039530" s="3"/>
      <c r="J1039530" s="3"/>
      <c r="K1039530" s="3"/>
    </row>
    <row r="1039531" spans="9:11" x14ac:dyDescent="0.2">
      <c r="I1039531" s="3"/>
      <c r="J1039531" s="3"/>
      <c r="K1039531" s="3"/>
    </row>
    <row r="1039532" spans="9:11" x14ac:dyDescent="0.2">
      <c r="I1039532" s="3"/>
      <c r="J1039532" s="3"/>
      <c r="K1039532" s="3"/>
    </row>
    <row r="1039533" spans="9:11" x14ac:dyDescent="0.2">
      <c r="I1039533" s="3"/>
      <c r="J1039533" s="3"/>
      <c r="K1039533" s="3"/>
    </row>
    <row r="1039534" spans="9:11" x14ac:dyDescent="0.2">
      <c r="I1039534" s="3"/>
      <c r="J1039534" s="3"/>
      <c r="K1039534" s="3"/>
    </row>
    <row r="1039535" spans="9:11" x14ac:dyDescent="0.2">
      <c r="I1039535" s="3"/>
      <c r="J1039535" s="3"/>
      <c r="K1039535" s="3"/>
    </row>
    <row r="1039536" spans="9:11" x14ac:dyDescent="0.2">
      <c r="I1039536" s="3"/>
      <c r="J1039536" s="3"/>
      <c r="K1039536" s="3"/>
    </row>
    <row r="1039537" spans="9:11" x14ac:dyDescent="0.2">
      <c r="I1039537" s="3"/>
      <c r="J1039537" s="3"/>
      <c r="K1039537" s="3"/>
    </row>
    <row r="1039538" spans="9:11" x14ac:dyDescent="0.2">
      <c r="I1039538" s="3"/>
      <c r="J1039538" s="3"/>
      <c r="K1039538" s="3"/>
    </row>
    <row r="1039539" spans="9:11" x14ac:dyDescent="0.2">
      <c r="I1039539" s="3"/>
      <c r="J1039539" s="3"/>
      <c r="K1039539" s="3"/>
    </row>
    <row r="1039540" spans="9:11" x14ac:dyDescent="0.2">
      <c r="I1039540" s="3"/>
      <c r="J1039540" s="3"/>
      <c r="K1039540" s="3"/>
    </row>
    <row r="1039541" spans="9:11" x14ac:dyDescent="0.2">
      <c r="I1039541" s="3"/>
      <c r="J1039541" s="3"/>
      <c r="K1039541" s="3"/>
    </row>
    <row r="1039542" spans="9:11" x14ac:dyDescent="0.2">
      <c r="I1039542" s="3"/>
      <c r="J1039542" s="3"/>
      <c r="K1039542" s="3"/>
    </row>
    <row r="1039543" spans="9:11" x14ac:dyDescent="0.2">
      <c r="I1039543" s="3"/>
      <c r="J1039543" s="3"/>
      <c r="K1039543" s="3"/>
    </row>
    <row r="1039544" spans="9:11" x14ac:dyDescent="0.2">
      <c r="I1039544" s="3"/>
      <c r="J1039544" s="3"/>
      <c r="K1039544" s="3"/>
    </row>
    <row r="1039545" spans="9:11" x14ac:dyDescent="0.2">
      <c r="I1039545" s="3"/>
      <c r="J1039545" s="3"/>
      <c r="K1039545" s="3"/>
    </row>
    <row r="1039546" spans="9:11" x14ac:dyDescent="0.2">
      <c r="I1039546" s="3"/>
      <c r="J1039546" s="3"/>
      <c r="K1039546" s="3"/>
    </row>
    <row r="1039547" spans="9:11" x14ac:dyDescent="0.2">
      <c r="I1039547" s="3"/>
      <c r="J1039547" s="3"/>
      <c r="K1039547" s="3"/>
    </row>
    <row r="1039548" spans="9:11" x14ac:dyDescent="0.2">
      <c r="I1039548" s="3"/>
      <c r="J1039548" s="3"/>
      <c r="K1039548" s="3"/>
    </row>
    <row r="1039549" spans="9:11" x14ac:dyDescent="0.2">
      <c r="I1039549" s="3"/>
      <c r="J1039549" s="3"/>
      <c r="K1039549" s="3"/>
    </row>
    <row r="1039550" spans="9:11" x14ac:dyDescent="0.2">
      <c r="I1039550" s="3"/>
      <c r="J1039550" s="3"/>
      <c r="K1039550" s="3"/>
    </row>
    <row r="1039551" spans="9:11" x14ac:dyDescent="0.2">
      <c r="I1039551" s="3"/>
      <c r="J1039551" s="3"/>
      <c r="K1039551" s="3"/>
    </row>
    <row r="1039552" spans="9:11" x14ac:dyDescent="0.2">
      <c r="I1039552" s="3"/>
      <c r="J1039552" s="3"/>
      <c r="K1039552" s="3"/>
    </row>
    <row r="1039553" spans="9:11" x14ac:dyDescent="0.2">
      <c r="I1039553" s="3"/>
      <c r="J1039553" s="3"/>
      <c r="K1039553" s="3"/>
    </row>
    <row r="1039554" spans="9:11" x14ac:dyDescent="0.2">
      <c r="I1039554" s="3"/>
      <c r="J1039554" s="3"/>
      <c r="K1039554" s="3"/>
    </row>
    <row r="1039555" spans="9:11" x14ac:dyDescent="0.2">
      <c r="I1039555" s="3"/>
      <c r="J1039555" s="3"/>
      <c r="K1039555" s="3"/>
    </row>
    <row r="1039556" spans="9:11" x14ac:dyDescent="0.2">
      <c r="I1039556" s="3"/>
      <c r="J1039556" s="3"/>
      <c r="K1039556" s="3"/>
    </row>
    <row r="1039557" spans="9:11" x14ac:dyDescent="0.2">
      <c r="I1039557" s="3"/>
      <c r="J1039557" s="3"/>
      <c r="K1039557" s="3"/>
    </row>
    <row r="1039558" spans="9:11" x14ac:dyDescent="0.2">
      <c r="I1039558" s="3"/>
      <c r="J1039558" s="3"/>
      <c r="K1039558" s="3"/>
    </row>
    <row r="1039559" spans="9:11" x14ac:dyDescent="0.2">
      <c r="I1039559" s="3"/>
      <c r="J1039559" s="3"/>
      <c r="K1039559" s="3"/>
    </row>
    <row r="1039560" spans="9:11" x14ac:dyDescent="0.2">
      <c r="I1039560" s="3"/>
      <c r="J1039560" s="3"/>
      <c r="K1039560" s="3"/>
    </row>
    <row r="1039561" spans="9:11" x14ac:dyDescent="0.2">
      <c r="I1039561" s="3"/>
      <c r="J1039561" s="3"/>
      <c r="K1039561" s="3"/>
    </row>
    <row r="1039562" spans="9:11" x14ac:dyDescent="0.2">
      <c r="I1039562" s="3"/>
      <c r="J1039562" s="3"/>
      <c r="K1039562" s="3"/>
    </row>
    <row r="1039563" spans="9:11" x14ac:dyDescent="0.2">
      <c r="I1039563" s="3"/>
      <c r="J1039563" s="3"/>
      <c r="K1039563" s="3"/>
    </row>
    <row r="1039564" spans="9:11" x14ac:dyDescent="0.2">
      <c r="I1039564" s="3"/>
      <c r="J1039564" s="3"/>
      <c r="K1039564" s="3"/>
    </row>
    <row r="1039565" spans="9:11" x14ac:dyDescent="0.2">
      <c r="I1039565" s="3"/>
      <c r="J1039565" s="3"/>
      <c r="K1039565" s="3"/>
    </row>
    <row r="1039566" spans="9:11" x14ac:dyDescent="0.2">
      <c r="I1039566" s="3"/>
      <c r="J1039566" s="3"/>
      <c r="K1039566" s="3"/>
    </row>
    <row r="1039567" spans="9:11" x14ac:dyDescent="0.2">
      <c r="I1039567" s="3"/>
      <c r="J1039567" s="3"/>
      <c r="K1039567" s="3"/>
    </row>
    <row r="1039568" spans="9:11" x14ac:dyDescent="0.2">
      <c r="I1039568" s="3"/>
      <c r="J1039568" s="3"/>
      <c r="K1039568" s="3"/>
    </row>
    <row r="1039569" spans="9:11" x14ac:dyDescent="0.2">
      <c r="I1039569" s="3"/>
      <c r="J1039569" s="3"/>
      <c r="K1039569" s="3"/>
    </row>
    <row r="1039570" spans="9:11" x14ac:dyDescent="0.2">
      <c r="I1039570" s="3"/>
      <c r="J1039570" s="3"/>
      <c r="K1039570" s="3"/>
    </row>
    <row r="1039571" spans="9:11" x14ac:dyDescent="0.2">
      <c r="I1039571" s="3"/>
      <c r="J1039571" s="3"/>
      <c r="K1039571" s="3"/>
    </row>
    <row r="1039572" spans="9:11" x14ac:dyDescent="0.2">
      <c r="I1039572" s="3"/>
      <c r="J1039572" s="3"/>
      <c r="K1039572" s="3"/>
    </row>
    <row r="1039573" spans="9:11" x14ac:dyDescent="0.2">
      <c r="I1039573" s="3"/>
      <c r="J1039573" s="3"/>
      <c r="K1039573" s="3"/>
    </row>
    <row r="1039574" spans="9:11" x14ac:dyDescent="0.2">
      <c r="I1039574" s="3"/>
      <c r="J1039574" s="3"/>
      <c r="K1039574" s="3"/>
    </row>
    <row r="1039575" spans="9:11" x14ac:dyDescent="0.2">
      <c r="I1039575" s="3"/>
      <c r="J1039575" s="3"/>
      <c r="K1039575" s="3"/>
    </row>
    <row r="1039576" spans="9:11" x14ac:dyDescent="0.2">
      <c r="I1039576" s="3"/>
      <c r="J1039576" s="3"/>
      <c r="K1039576" s="3"/>
    </row>
    <row r="1039577" spans="9:11" x14ac:dyDescent="0.2">
      <c r="I1039577" s="3"/>
      <c r="J1039577" s="3"/>
      <c r="K1039577" s="3"/>
    </row>
    <row r="1039578" spans="9:11" x14ac:dyDescent="0.2">
      <c r="I1039578" s="3"/>
      <c r="J1039578" s="3"/>
      <c r="K1039578" s="3"/>
    </row>
    <row r="1039579" spans="9:11" x14ac:dyDescent="0.2">
      <c r="I1039579" s="3"/>
      <c r="J1039579" s="3"/>
      <c r="K1039579" s="3"/>
    </row>
    <row r="1039580" spans="9:11" x14ac:dyDescent="0.2">
      <c r="I1039580" s="3"/>
      <c r="J1039580" s="3"/>
      <c r="K1039580" s="3"/>
    </row>
    <row r="1039581" spans="9:11" x14ac:dyDescent="0.2">
      <c r="I1039581" s="3"/>
      <c r="J1039581" s="3"/>
      <c r="K1039581" s="3"/>
    </row>
    <row r="1039582" spans="9:11" x14ac:dyDescent="0.2">
      <c r="I1039582" s="3"/>
      <c r="J1039582" s="3"/>
      <c r="K1039582" s="3"/>
    </row>
    <row r="1039583" spans="9:11" x14ac:dyDescent="0.2">
      <c r="I1039583" s="3"/>
      <c r="J1039583" s="3"/>
      <c r="K1039583" s="3"/>
    </row>
    <row r="1039584" spans="9:11" x14ac:dyDescent="0.2">
      <c r="I1039584" s="3"/>
      <c r="J1039584" s="3"/>
      <c r="K1039584" s="3"/>
    </row>
    <row r="1039585" spans="9:11" x14ac:dyDescent="0.2">
      <c r="I1039585" s="3"/>
      <c r="J1039585" s="3"/>
      <c r="K1039585" s="3"/>
    </row>
    <row r="1039586" spans="9:11" x14ac:dyDescent="0.2">
      <c r="I1039586" s="3"/>
      <c r="J1039586" s="3"/>
      <c r="K1039586" s="3"/>
    </row>
    <row r="1039587" spans="9:11" x14ac:dyDescent="0.2">
      <c r="I1039587" s="3"/>
      <c r="J1039587" s="3"/>
      <c r="K1039587" s="3"/>
    </row>
    <row r="1039588" spans="9:11" x14ac:dyDescent="0.2">
      <c r="I1039588" s="3"/>
      <c r="J1039588" s="3"/>
      <c r="K1039588" s="3"/>
    </row>
    <row r="1039589" spans="9:11" x14ac:dyDescent="0.2">
      <c r="I1039589" s="3"/>
      <c r="J1039589" s="3"/>
      <c r="K1039589" s="3"/>
    </row>
    <row r="1039590" spans="9:11" x14ac:dyDescent="0.2">
      <c r="I1039590" s="3"/>
      <c r="J1039590" s="3"/>
      <c r="K1039590" s="3"/>
    </row>
    <row r="1039591" spans="9:11" x14ac:dyDescent="0.2">
      <c r="I1039591" s="3"/>
      <c r="J1039591" s="3"/>
      <c r="K1039591" s="3"/>
    </row>
    <row r="1039592" spans="9:11" x14ac:dyDescent="0.2">
      <c r="I1039592" s="3"/>
      <c r="J1039592" s="3"/>
      <c r="K1039592" s="3"/>
    </row>
    <row r="1039593" spans="9:11" x14ac:dyDescent="0.2">
      <c r="I1039593" s="3"/>
      <c r="J1039593" s="3"/>
      <c r="K1039593" s="3"/>
    </row>
    <row r="1039594" spans="9:11" x14ac:dyDescent="0.2">
      <c r="I1039594" s="3"/>
      <c r="J1039594" s="3"/>
      <c r="K1039594" s="3"/>
    </row>
    <row r="1039595" spans="9:11" x14ac:dyDescent="0.2">
      <c r="I1039595" s="3"/>
      <c r="J1039595" s="3"/>
      <c r="K1039595" s="3"/>
    </row>
    <row r="1039596" spans="9:11" x14ac:dyDescent="0.2">
      <c r="I1039596" s="3"/>
      <c r="J1039596" s="3"/>
      <c r="K1039596" s="3"/>
    </row>
    <row r="1039597" spans="9:11" x14ac:dyDescent="0.2">
      <c r="I1039597" s="3"/>
      <c r="J1039597" s="3"/>
      <c r="K1039597" s="3"/>
    </row>
    <row r="1039598" spans="9:11" x14ac:dyDescent="0.2">
      <c r="I1039598" s="3"/>
      <c r="J1039598" s="3"/>
      <c r="K1039598" s="3"/>
    </row>
    <row r="1039599" spans="9:11" x14ac:dyDescent="0.2">
      <c r="I1039599" s="3"/>
      <c r="J1039599" s="3"/>
      <c r="K1039599" s="3"/>
    </row>
    <row r="1039600" spans="9:11" x14ac:dyDescent="0.2">
      <c r="I1039600" s="3"/>
      <c r="J1039600" s="3"/>
      <c r="K1039600" s="3"/>
    </row>
    <row r="1039601" spans="9:11" x14ac:dyDescent="0.2">
      <c r="I1039601" s="3"/>
      <c r="J1039601" s="3"/>
      <c r="K1039601" s="3"/>
    </row>
    <row r="1039602" spans="9:11" x14ac:dyDescent="0.2">
      <c r="I1039602" s="3"/>
      <c r="J1039602" s="3"/>
      <c r="K1039602" s="3"/>
    </row>
    <row r="1039603" spans="9:11" x14ac:dyDescent="0.2">
      <c r="I1039603" s="3"/>
      <c r="J1039603" s="3"/>
      <c r="K1039603" s="3"/>
    </row>
    <row r="1039604" spans="9:11" x14ac:dyDescent="0.2">
      <c r="I1039604" s="3"/>
      <c r="J1039604" s="3"/>
      <c r="K1039604" s="3"/>
    </row>
    <row r="1039605" spans="9:11" x14ac:dyDescent="0.2">
      <c r="I1039605" s="3"/>
      <c r="J1039605" s="3"/>
      <c r="K1039605" s="3"/>
    </row>
    <row r="1039606" spans="9:11" x14ac:dyDescent="0.2">
      <c r="I1039606" s="3"/>
      <c r="J1039606" s="3"/>
      <c r="K1039606" s="3"/>
    </row>
    <row r="1039607" spans="9:11" x14ac:dyDescent="0.2">
      <c r="I1039607" s="3"/>
      <c r="J1039607" s="3"/>
      <c r="K1039607" s="3"/>
    </row>
    <row r="1039608" spans="9:11" x14ac:dyDescent="0.2">
      <c r="I1039608" s="3"/>
      <c r="J1039608" s="3"/>
      <c r="K1039608" s="3"/>
    </row>
    <row r="1039609" spans="9:11" x14ac:dyDescent="0.2">
      <c r="I1039609" s="3"/>
      <c r="J1039609" s="3"/>
      <c r="K1039609" s="3"/>
    </row>
    <row r="1039610" spans="9:11" x14ac:dyDescent="0.2">
      <c r="I1039610" s="3"/>
      <c r="J1039610" s="3"/>
      <c r="K1039610" s="3"/>
    </row>
    <row r="1039611" spans="9:11" x14ac:dyDescent="0.2">
      <c r="I1039611" s="3"/>
      <c r="J1039611" s="3"/>
      <c r="K1039611" s="3"/>
    </row>
    <row r="1039612" spans="9:11" x14ac:dyDescent="0.2">
      <c r="I1039612" s="3"/>
      <c r="J1039612" s="3"/>
      <c r="K1039612" s="3"/>
    </row>
    <row r="1039613" spans="9:11" x14ac:dyDescent="0.2">
      <c r="I1039613" s="3"/>
      <c r="J1039613" s="3"/>
      <c r="K1039613" s="3"/>
    </row>
    <row r="1039614" spans="9:11" x14ac:dyDescent="0.2">
      <c r="I1039614" s="3"/>
      <c r="J1039614" s="3"/>
      <c r="K1039614" s="3"/>
    </row>
    <row r="1039615" spans="9:11" x14ac:dyDescent="0.2">
      <c r="I1039615" s="3"/>
      <c r="J1039615" s="3"/>
      <c r="K1039615" s="3"/>
    </row>
    <row r="1039616" spans="9:11" x14ac:dyDescent="0.2">
      <c r="I1039616" s="3"/>
      <c r="J1039616" s="3"/>
      <c r="K1039616" s="3"/>
    </row>
    <row r="1039617" spans="9:11" x14ac:dyDescent="0.2">
      <c r="I1039617" s="3"/>
      <c r="J1039617" s="3"/>
      <c r="K1039617" s="3"/>
    </row>
    <row r="1039618" spans="9:11" x14ac:dyDescent="0.2">
      <c r="I1039618" s="3"/>
      <c r="J1039618" s="3"/>
      <c r="K1039618" s="3"/>
    </row>
    <row r="1039619" spans="9:11" x14ac:dyDescent="0.2">
      <c r="I1039619" s="3"/>
      <c r="J1039619" s="3"/>
      <c r="K1039619" s="3"/>
    </row>
    <row r="1039620" spans="9:11" x14ac:dyDescent="0.2">
      <c r="I1039620" s="3"/>
      <c r="J1039620" s="3"/>
      <c r="K1039620" s="3"/>
    </row>
    <row r="1039621" spans="9:11" x14ac:dyDescent="0.2">
      <c r="I1039621" s="3"/>
      <c r="J1039621" s="3"/>
      <c r="K1039621" s="3"/>
    </row>
    <row r="1039622" spans="9:11" x14ac:dyDescent="0.2">
      <c r="I1039622" s="3"/>
      <c r="J1039622" s="3"/>
      <c r="K1039622" s="3"/>
    </row>
    <row r="1039623" spans="9:11" x14ac:dyDescent="0.2">
      <c r="I1039623" s="3"/>
      <c r="J1039623" s="3"/>
      <c r="K1039623" s="3"/>
    </row>
    <row r="1039624" spans="9:11" x14ac:dyDescent="0.2">
      <c r="I1039624" s="3"/>
      <c r="J1039624" s="3"/>
      <c r="K1039624" s="3"/>
    </row>
    <row r="1039625" spans="9:11" x14ac:dyDescent="0.2">
      <c r="I1039625" s="3"/>
      <c r="J1039625" s="3"/>
      <c r="K1039625" s="3"/>
    </row>
    <row r="1039626" spans="9:11" x14ac:dyDescent="0.2">
      <c r="I1039626" s="3"/>
      <c r="J1039626" s="3"/>
      <c r="K1039626" s="3"/>
    </row>
    <row r="1039627" spans="9:11" x14ac:dyDescent="0.2">
      <c r="I1039627" s="3"/>
      <c r="J1039627" s="3"/>
      <c r="K1039627" s="3"/>
    </row>
    <row r="1039628" spans="9:11" x14ac:dyDescent="0.2">
      <c r="I1039628" s="3"/>
      <c r="J1039628" s="3"/>
      <c r="K1039628" s="3"/>
    </row>
    <row r="1039629" spans="9:11" x14ac:dyDescent="0.2">
      <c r="I1039629" s="3"/>
      <c r="J1039629" s="3"/>
      <c r="K1039629" s="3"/>
    </row>
    <row r="1039630" spans="9:11" x14ac:dyDescent="0.2">
      <c r="I1039630" s="3"/>
      <c r="J1039630" s="3"/>
      <c r="K1039630" s="3"/>
    </row>
    <row r="1039631" spans="9:11" x14ac:dyDescent="0.2">
      <c r="I1039631" s="3"/>
      <c r="J1039631" s="3"/>
      <c r="K1039631" s="3"/>
    </row>
    <row r="1039632" spans="9:11" x14ac:dyDescent="0.2">
      <c r="I1039632" s="3"/>
      <c r="J1039632" s="3"/>
      <c r="K1039632" s="3"/>
    </row>
    <row r="1039633" spans="9:11" x14ac:dyDescent="0.2">
      <c r="I1039633" s="3"/>
      <c r="J1039633" s="3"/>
      <c r="K1039633" s="3"/>
    </row>
    <row r="1039634" spans="9:11" x14ac:dyDescent="0.2">
      <c r="I1039634" s="3"/>
      <c r="J1039634" s="3"/>
      <c r="K1039634" s="3"/>
    </row>
    <row r="1039635" spans="9:11" x14ac:dyDescent="0.2">
      <c r="I1039635" s="3"/>
      <c r="J1039635" s="3"/>
      <c r="K1039635" s="3"/>
    </row>
    <row r="1039636" spans="9:11" x14ac:dyDescent="0.2">
      <c r="I1039636" s="3"/>
      <c r="J1039636" s="3"/>
      <c r="K1039636" s="3"/>
    </row>
    <row r="1039637" spans="9:11" x14ac:dyDescent="0.2">
      <c r="I1039637" s="3"/>
      <c r="J1039637" s="3"/>
      <c r="K1039637" s="3"/>
    </row>
    <row r="1039638" spans="9:11" x14ac:dyDescent="0.2">
      <c r="I1039638" s="3"/>
      <c r="J1039638" s="3"/>
      <c r="K1039638" s="3"/>
    </row>
    <row r="1039639" spans="9:11" x14ac:dyDescent="0.2">
      <c r="I1039639" s="3"/>
      <c r="J1039639" s="3"/>
      <c r="K1039639" s="3"/>
    </row>
    <row r="1039640" spans="9:11" x14ac:dyDescent="0.2">
      <c r="I1039640" s="3"/>
      <c r="J1039640" s="3"/>
      <c r="K1039640" s="3"/>
    </row>
    <row r="1039641" spans="9:11" x14ac:dyDescent="0.2">
      <c r="I1039641" s="3"/>
      <c r="J1039641" s="3"/>
      <c r="K1039641" s="3"/>
    </row>
    <row r="1039642" spans="9:11" x14ac:dyDescent="0.2">
      <c r="I1039642" s="3"/>
      <c r="J1039642" s="3"/>
      <c r="K1039642" s="3"/>
    </row>
    <row r="1039643" spans="9:11" x14ac:dyDescent="0.2">
      <c r="I1039643" s="3"/>
      <c r="J1039643" s="3"/>
      <c r="K1039643" s="3"/>
    </row>
    <row r="1039644" spans="9:11" x14ac:dyDescent="0.2">
      <c r="I1039644" s="3"/>
      <c r="J1039644" s="3"/>
      <c r="K1039644" s="3"/>
    </row>
    <row r="1039645" spans="9:11" x14ac:dyDescent="0.2">
      <c r="I1039645" s="3"/>
      <c r="J1039645" s="3"/>
      <c r="K1039645" s="3"/>
    </row>
    <row r="1039646" spans="9:11" x14ac:dyDescent="0.2">
      <c r="I1039646" s="3"/>
      <c r="J1039646" s="3"/>
      <c r="K1039646" s="3"/>
    </row>
    <row r="1039647" spans="9:11" x14ac:dyDescent="0.2">
      <c r="I1039647" s="3"/>
      <c r="J1039647" s="3"/>
      <c r="K1039647" s="3"/>
    </row>
    <row r="1039648" spans="9:11" x14ac:dyDescent="0.2">
      <c r="I1039648" s="3"/>
      <c r="J1039648" s="3"/>
      <c r="K1039648" s="3"/>
    </row>
    <row r="1039649" spans="9:11" x14ac:dyDescent="0.2">
      <c r="I1039649" s="3"/>
      <c r="J1039649" s="3"/>
      <c r="K1039649" s="3"/>
    </row>
    <row r="1039650" spans="9:11" x14ac:dyDescent="0.2">
      <c r="I1039650" s="3"/>
      <c r="J1039650" s="3"/>
      <c r="K1039650" s="3"/>
    </row>
    <row r="1039651" spans="9:11" x14ac:dyDescent="0.2">
      <c r="I1039651" s="3"/>
      <c r="J1039651" s="3"/>
      <c r="K1039651" s="3"/>
    </row>
    <row r="1039652" spans="9:11" x14ac:dyDescent="0.2">
      <c r="I1039652" s="3"/>
      <c r="J1039652" s="3"/>
      <c r="K1039652" s="3"/>
    </row>
    <row r="1039653" spans="9:11" x14ac:dyDescent="0.2">
      <c r="I1039653" s="3"/>
      <c r="J1039653" s="3"/>
      <c r="K1039653" s="3"/>
    </row>
    <row r="1039654" spans="9:11" x14ac:dyDescent="0.2">
      <c r="I1039654" s="3"/>
      <c r="J1039654" s="3"/>
      <c r="K1039654" s="3"/>
    </row>
    <row r="1039655" spans="9:11" x14ac:dyDescent="0.2">
      <c r="I1039655" s="3"/>
      <c r="J1039655" s="3"/>
      <c r="K1039655" s="3"/>
    </row>
    <row r="1039656" spans="9:11" x14ac:dyDescent="0.2">
      <c r="I1039656" s="3"/>
      <c r="J1039656" s="3"/>
      <c r="K1039656" s="3"/>
    </row>
    <row r="1039657" spans="9:11" x14ac:dyDescent="0.2">
      <c r="I1039657" s="3"/>
      <c r="J1039657" s="3"/>
      <c r="K1039657" s="3"/>
    </row>
    <row r="1039658" spans="9:11" x14ac:dyDescent="0.2">
      <c r="I1039658" s="3"/>
      <c r="J1039658" s="3"/>
      <c r="K1039658" s="3"/>
    </row>
    <row r="1039659" spans="9:11" x14ac:dyDescent="0.2">
      <c r="I1039659" s="3"/>
      <c r="J1039659" s="3"/>
      <c r="K1039659" s="3"/>
    </row>
    <row r="1039660" spans="9:11" x14ac:dyDescent="0.2">
      <c r="I1039660" s="3"/>
      <c r="J1039660" s="3"/>
      <c r="K1039660" s="3"/>
    </row>
    <row r="1039661" spans="9:11" x14ac:dyDescent="0.2">
      <c r="I1039661" s="3"/>
      <c r="J1039661" s="3"/>
      <c r="K1039661" s="3"/>
    </row>
    <row r="1039662" spans="9:11" x14ac:dyDescent="0.2">
      <c r="I1039662" s="3"/>
      <c r="J1039662" s="3"/>
      <c r="K1039662" s="3"/>
    </row>
    <row r="1039663" spans="9:11" x14ac:dyDescent="0.2">
      <c r="I1039663" s="3"/>
      <c r="J1039663" s="3"/>
      <c r="K1039663" s="3"/>
    </row>
    <row r="1039664" spans="9:11" x14ac:dyDescent="0.2">
      <c r="I1039664" s="3"/>
      <c r="J1039664" s="3"/>
      <c r="K1039664" s="3"/>
    </row>
    <row r="1039665" spans="9:11" x14ac:dyDescent="0.2">
      <c r="I1039665" s="3"/>
      <c r="J1039665" s="3"/>
      <c r="K1039665" s="3"/>
    </row>
    <row r="1039666" spans="9:11" x14ac:dyDescent="0.2">
      <c r="I1039666" s="3"/>
      <c r="J1039666" s="3"/>
      <c r="K1039666" s="3"/>
    </row>
    <row r="1039667" spans="9:11" x14ac:dyDescent="0.2">
      <c r="I1039667" s="3"/>
      <c r="J1039667" s="3"/>
      <c r="K1039667" s="3"/>
    </row>
    <row r="1039668" spans="9:11" x14ac:dyDescent="0.2">
      <c r="I1039668" s="3"/>
      <c r="J1039668" s="3"/>
      <c r="K1039668" s="3"/>
    </row>
    <row r="1039669" spans="9:11" x14ac:dyDescent="0.2">
      <c r="I1039669" s="3"/>
      <c r="J1039669" s="3"/>
      <c r="K1039669" s="3"/>
    </row>
    <row r="1039670" spans="9:11" x14ac:dyDescent="0.2">
      <c r="I1039670" s="3"/>
      <c r="J1039670" s="3"/>
      <c r="K1039670" s="3"/>
    </row>
    <row r="1039671" spans="9:11" x14ac:dyDescent="0.2">
      <c r="I1039671" s="3"/>
      <c r="J1039671" s="3"/>
      <c r="K1039671" s="3"/>
    </row>
    <row r="1039672" spans="9:11" x14ac:dyDescent="0.2">
      <c r="I1039672" s="3"/>
      <c r="J1039672" s="3"/>
      <c r="K1039672" s="3"/>
    </row>
    <row r="1039673" spans="9:11" x14ac:dyDescent="0.2">
      <c r="I1039673" s="3"/>
      <c r="J1039673" s="3"/>
      <c r="K1039673" s="3"/>
    </row>
    <row r="1039674" spans="9:11" x14ac:dyDescent="0.2">
      <c r="I1039674" s="3"/>
      <c r="J1039674" s="3"/>
      <c r="K1039674" s="3"/>
    </row>
    <row r="1039675" spans="9:11" x14ac:dyDescent="0.2">
      <c r="I1039675" s="3"/>
      <c r="J1039675" s="3"/>
      <c r="K1039675" s="3"/>
    </row>
    <row r="1039676" spans="9:11" x14ac:dyDescent="0.2">
      <c r="I1039676" s="3"/>
      <c r="J1039676" s="3"/>
      <c r="K1039676" s="3"/>
    </row>
    <row r="1039677" spans="9:11" x14ac:dyDescent="0.2">
      <c r="I1039677" s="3"/>
      <c r="J1039677" s="3"/>
      <c r="K1039677" s="3"/>
    </row>
    <row r="1039678" spans="9:11" x14ac:dyDescent="0.2">
      <c r="I1039678" s="3"/>
      <c r="J1039678" s="3"/>
      <c r="K1039678" s="3"/>
    </row>
    <row r="1039679" spans="9:11" x14ac:dyDescent="0.2">
      <c r="I1039679" s="3"/>
      <c r="J1039679" s="3"/>
      <c r="K1039679" s="3"/>
    </row>
    <row r="1039680" spans="9:11" x14ac:dyDescent="0.2">
      <c r="I1039680" s="3"/>
      <c r="J1039680" s="3"/>
      <c r="K1039680" s="3"/>
    </row>
    <row r="1039681" spans="9:11" x14ac:dyDescent="0.2">
      <c r="I1039681" s="3"/>
      <c r="J1039681" s="3"/>
      <c r="K1039681" s="3"/>
    </row>
    <row r="1039682" spans="9:11" x14ac:dyDescent="0.2">
      <c r="I1039682" s="3"/>
      <c r="J1039682" s="3"/>
      <c r="K1039682" s="3"/>
    </row>
    <row r="1039683" spans="9:11" x14ac:dyDescent="0.2">
      <c r="I1039683" s="3"/>
      <c r="J1039683" s="3"/>
      <c r="K1039683" s="3"/>
    </row>
    <row r="1039684" spans="9:11" x14ac:dyDescent="0.2">
      <c r="I1039684" s="3"/>
      <c r="J1039684" s="3"/>
      <c r="K1039684" s="3"/>
    </row>
    <row r="1039685" spans="9:11" x14ac:dyDescent="0.2">
      <c r="I1039685" s="3"/>
      <c r="J1039685" s="3"/>
      <c r="K1039685" s="3"/>
    </row>
    <row r="1039686" spans="9:11" x14ac:dyDescent="0.2">
      <c r="I1039686" s="3"/>
      <c r="J1039686" s="3"/>
      <c r="K1039686" s="3"/>
    </row>
    <row r="1039687" spans="9:11" x14ac:dyDescent="0.2">
      <c r="I1039687" s="3"/>
      <c r="J1039687" s="3"/>
      <c r="K1039687" s="3"/>
    </row>
    <row r="1039688" spans="9:11" x14ac:dyDescent="0.2">
      <c r="I1039688" s="3"/>
      <c r="J1039688" s="3"/>
      <c r="K1039688" s="3"/>
    </row>
    <row r="1039689" spans="9:11" x14ac:dyDescent="0.2">
      <c r="I1039689" s="3"/>
      <c r="J1039689" s="3"/>
      <c r="K1039689" s="3"/>
    </row>
    <row r="1039690" spans="9:11" x14ac:dyDescent="0.2">
      <c r="I1039690" s="3"/>
      <c r="J1039690" s="3"/>
      <c r="K1039690" s="3"/>
    </row>
    <row r="1039691" spans="9:11" x14ac:dyDescent="0.2">
      <c r="I1039691" s="3"/>
      <c r="J1039691" s="3"/>
      <c r="K1039691" s="3"/>
    </row>
    <row r="1039692" spans="9:11" x14ac:dyDescent="0.2">
      <c r="I1039692" s="3"/>
      <c r="J1039692" s="3"/>
      <c r="K1039692" s="3"/>
    </row>
    <row r="1039693" spans="9:11" x14ac:dyDescent="0.2">
      <c r="I1039693" s="3"/>
      <c r="J1039693" s="3"/>
      <c r="K1039693" s="3"/>
    </row>
    <row r="1039694" spans="9:11" x14ac:dyDescent="0.2">
      <c r="I1039694" s="3"/>
      <c r="J1039694" s="3"/>
      <c r="K1039694" s="3"/>
    </row>
    <row r="1039695" spans="9:11" x14ac:dyDescent="0.2">
      <c r="I1039695" s="3"/>
      <c r="J1039695" s="3"/>
      <c r="K1039695" s="3"/>
    </row>
    <row r="1039696" spans="9:11" x14ac:dyDescent="0.2">
      <c r="I1039696" s="3"/>
      <c r="J1039696" s="3"/>
      <c r="K1039696" s="3"/>
    </row>
    <row r="1039697" spans="9:11" x14ac:dyDescent="0.2">
      <c r="I1039697" s="3"/>
      <c r="J1039697" s="3"/>
      <c r="K1039697" s="3"/>
    </row>
    <row r="1039698" spans="9:11" x14ac:dyDescent="0.2">
      <c r="I1039698" s="3"/>
      <c r="J1039698" s="3"/>
      <c r="K1039698" s="3"/>
    </row>
    <row r="1039699" spans="9:11" x14ac:dyDescent="0.2">
      <c r="I1039699" s="3"/>
      <c r="J1039699" s="3"/>
      <c r="K1039699" s="3"/>
    </row>
    <row r="1039700" spans="9:11" x14ac:dyDescent="0.2">
      <c r="I1039700" s="3"/>
      <c r="J1039700" s="3"/>
      <c r="K1039700" s="3"/>
    </row>
    <row r="1039701" spans="9:11" x14ac:dyDescent="0.2">
      <c r="I1039701" s="3"/>
      <c r="J1039701" s="3"/>
      <c r="K1039701" s="3"/>
    </row>
    <row r="1039702" spans="9:11" x14ac:dyDescent="0.2">
      <c r="I1039702" s="3"/>
      <c r="J1039702" s="3"/>
      <c r="K1039702" s="3"/>
    </row>
    <row r="1039703" spans="9:11" x14ac:dyDescent="0.2">
      <c r="I1039703" s="3"/>
      <c r="J1039703" s="3"/>
      <c r="K1039703" s="3"/>
    </row>
    <row r="1039704" spans="9:11" x14ac:dyDescent="0.2">
      <c r="I1039704" s="3"/>
      <c r="J1039704" s="3"/>
      <c r="K1039704" s="3"/>
    </row>
    <row r="1039705" spans="9:11" x14ac:dyDescent="0.2">
      <c r="I1039705" s="3"/>
      <c r="J1039705" s="3"/>
      <c r="K1039705" s="3"/>
    </row>
    <row r="1039706" spans="9:11" x14ac:dyDescent="0.2">
      <c r="I1039706" s="3"/>
      <c r="J1039706" s="3"/>
      <c r="K1039706" s="3"/>
    </row>
    <row r="1039707" spans="9:11" x14ac:dyDescent="0.2">
      <c r="I1039707" s="3"/>
      <c r="J1039707" s="3"/>
      <c r="K1039707" s="3"/>
    </row>
    <row r="1039708" spans="9:11" x14ac:dyDescent="0.2">
      <c r="I1039708" s="3"/>
      <c r="J1039708" s="3"/>
      <c r="K1039708" s="3"/>
    </row>
    <row r="1039709" spans="9:11" x14ac:dyDescent="0.2">
      <c r="I1039709" s="3"/>
      <c r="J1039709" s="3"/>
      <c r="K1039709" s="3"/>
    </row>
    <row r="1039710" spans="9:11" x14ac:dyDescent="0.2">
      <c r="I1039710" s="3"/>
      <c r="J1039710" s="3"/>
      <c r="K1039710" s="3"/>
    </row>
    <row r="1039711" spans="9:11" x14ac:dyDescent="0.2">
      <c r="I1039711" s="3"/>
      <c r="J1039711" s="3"/>
      <c r="K1039711" s="3"/>
    </row>
    <row r="1039712" spans="9:11" x14ac:dyDescent="0.2">
      <c r="I1039712" s="3"/>
      <c r="J1039712" s="3"/>
      <c r="K1039712" s="3"/>
    </row>
    <row r="1039713" spans="9:11" x14ac:dyDescent="0.2">
      <c r="I1039713" s="3"/>
      <c r="J1039713" s="3"/>
      <c r="K1039713" s="3"/>
    </row>
    <row r="1039714" spans="9:11" x14ac:dyDescent="0.2">
      <c r="I1039714" s="3"/>
      <c r="J1039714" s="3"/>
      <c r="K1039714" s="3"/>
    </row>
    <row r="1039715" spans="9:11" x14ac:dyDescent="0.2">
      <c r="I1039715" s="3"/>
      <c r="J1039715" s="3"/>
      <c r="K1039715" s="3"/>
    </row>
    <row r="1039716" spans="9:11" x14ac:dyDescent="0.2">
      <c r="I1039716" s="3"/>
      <c r="J1039716" s="3"/>
      <c r="K1039716" s="3"/>
    </row>
    <row r="1039717" spans="9:11" x14ac:dyDescent="0.2">
      <c r="I1039717" s="3"/>
      <c r="J1039717" s="3"/>
      <c r="K1039717" s="3"/>
    </row>
    <row r="1039718" spans="9:11" x14ac:dyDescent="0.2">
      <c r="I1039718" s="3"/>
      <c r="J1039718" s="3"/>
      <c r="K1039718" s="3"/>
    </row>
    <row r="1039719" spans="9:11" x14ac:dyDescent="0.2">
      <c r="I1039719" s="3"/>
      <c r="J1039719" s="3"/>
      <c r="K1039719" s="3"/>
    </row>
    <row r="1039720" spans="9:11" x14ac:dyDescent="0.2">
      <c r="I1039720" s="3"/>
      <c r="J1039720" s="3"/>
      <c r="K1039720" s="3"/>
    </row>
    <row r="1039721" spans="9:11" x14ac:dyDescent="0.2">
      <c r="I1039721" s="3"/>
      <c r="J1039721" s="3"/>
      <c r="K1039721" s="3"/>
    </row>
    <row r="1039722" spans="9:11" x14ac:dyDescent="0.2">
      <c r="I1039722" s="3"/>
      <c r="J1039722" s="3"/>
      <c r="K1039722" s="3"/>
    </row>
    <row r="1039723" spans="9:11" x14ac:dyDescent="0.2">
      <c r="I1039723" s="3"/>
      <c r="J1039723" s="3"/>
      <c r="K1039723" s="3"/>
    </row>
    <row r="1039724" spans="9:11" x14ac:dyDescent="0.2">
      <c r="I1039724" s="3"/>
      <c r="J1039724" s="3"/>
      <c r="K1039724" s="3"/>
    </row>
    <row r="1039725" spans="9:11" x14ac:dyDescent="0.2">
      <c r="I1039725" s="3"/>
      <c r="J1039725" s="3"/>
      <c r="K1039725" s="3"/>
    </row>
    <row r="1039726" spans="9:11" x14ac:dyDescent="0.2">
      <c r="I1039726" s="3"/>
      <c r="J1039726" s="3"/>
      <c r="K1039726" s="3"/>
    </row>
    <row r="1039727" spans="9:11" x14ac:dyDescent="0.2">
      <c r="I1039727" s="3"/>
      <c r="J1039727" s="3"/>
      <c r="K1039727" s="3"/>
    </row>
    <row r="1039728" spans="9:11" x14ac:dyDescent="0.2">
      <c r="I1039728" s="3"/>
      <c r="J1039728" s="3"/>
      <c r="K1039728" s="3"/>
    </row>
    <row r="1039729" spans="9:11" x14ac:dyDescent="0.2">
      <c r="I1039729" s="3"/>
      <c r="J1039729" s="3"/>
      <c r="K1039729" s="3"/>
    </row>
    <row r="1039730" spans="9:11" x14ac:dyDescent="0.2">
      <c r="I1039730" s="3"/>
      <c r="J1039730" s="3"/>
      <c r="K1039730" s="3"/>
    </row>
    <row r="1039731" spans="9:11" x14ac:dyDescent="0.2">
      <c r="I1039731" s="3"/>
      <c r="J1039731" s="3"/>
      <c r="K1039731" s="3"/>
    </row>
    <row r="1039732" spans="9:11" x14ac:dyDescent="0.2">
      <c r="I1039732" s="3"/>
      <c r="J1039732" s="3"/>
      <c r="K1039732" s="3"/>
    </row>
    <row r="1039733" spans="9:11" x14ac:dyDescent="0.2">
      <c r="I1039733" s="3"/>
      <c r="J1039733" s="3"/>
      <c r="K1039733" s="3"/>
    </row>
    <row r="1039734" spans="9:11" x14ac:dyDescent="0.2">
      <c r="I1039734" s="3"/>
      <c r="J1039734" s="3"/>
      <c r="K1039734" s="3"/>
    </row>
    <row r="1039735" spans="9:11" x14ac:dyDescent="0.2">
      <c r="I1039735" s="3"/>
      <c r="J1039735" s="3"/>
      <c r="K1039735" s="3"/>
    </row>
    <row r="1039736" spans="9:11" x14ac:dyDescent="0.2">
      <c r="I1039736" s="3"/>
      <c r="J1039736" s="3"/>
      <c r="K1039736" s="3"/>
    </row>
    <row r="1039737" spans="9:11" x14ac:dyDescent="0.2">
      <c r="I1039737" s="3"/>
      <c r="J1039737" s="3"/>
      <c r="K1039737" s="3"/>
    </row>
    <row r="1039738" spans="9:11" x14ac:dyDescent="0.2">
      <c r="I1039738" s="3"/>
      <c r="J1039738" s="3"/>
      <c r="K1039738" s="3"/>
    </row>
    <row r="1039739" spans="9:11" x14ac:dyDescent="0.2">
      <c r="I1039739" s="3"/>
      <c r="J1039739" s="3"/>
      <c r="K1039739" s="3"/>
    </row>
    <row r="1039740" spans="9:11" x14ac:dyDescent="0.2">
      <c r="I1039740" s="3"/>
      <c r="J1039740" s="3"/>
      <c r="K1039740" s="3"/>
    </row>
    <row r="1039741" spans="9:11" x14ac:dyDescent="0.2">
      <c r="I1039741" s="3"/>
      <c r="J1039741" s="3"/>
      <c r="K1039741" s="3"/>
    </row>
    <row r="1039742" spans="9:11" x14ac:dyDescent="0.2">
      <c r="I1039742" s="3"/>
      <c r="J1039742" s="3"/>
      <c r="K1039742" s="3"/>
    </row>
    <row r="1039743" spans="9:11" x14ac:dyDescent="0.2">
      <c r="I1039743" s="3"/>
      <c r="J1039743" s="3"/>
      <c r="K1039743" s="3"/>
    </row>
    <row r="1039744" spans="9:11" x14ac:dyDescent="0.2">
      <c r="I1039744" s="3"/>
      <c r="J1039744" s="3"/>
      <c r="K1039744" s="3"/>
    </row>
    <row r="1039745" spans="9:11" x14ac:dyDescent="0.2">
      <c r="I1039745" s="3"/>
      <c r="J1039745" s="3"/>
      <c r="K1039745" s="3"/>
    </row>
    <row r="1039746" spans="9:11" x14ac:dyDescent="0.2">
      <c r="I1039746" s="3"/>
      <c r="J1039746" s="3"/>
      <c r="K1039746" s="3"/>
    </row>
    <row r="1039747" spans="9:11" x14ac:dyDescent="0.2">
      <c r="I1039747" s="3"/>
      <c r="J1039747" s="3"/>
      <c r="K1039747" s="3"/>
    </row>
    <row r="1039748" spans="9:11" x14ac:dyDescent="0.2">
      <c r="I1039748" s="3"/>
      <c r="J1039748" s="3"/>
      <c r="K1039748" s="3"/>
    </row>
    <row r="1039749" spans="9:11" x14ac:dyDescent="0.2">
      <c r="I1039749" s="3"/>
      <c r="J1039749" s="3"/>
      <c r="K1039749" s="3"/>
    </row>
    <row r="1039750" spans="9:11" x14ac:dyDescent="0.2">
      <c r="I1039750" s="3"/>
      <c r="J1039750" s="3"/>
      <c r="K1039750" s="3"/>
    </row>
    <row r="1039751" spans="9:11" x14ac:dyDescent="0.2">
      <c r="I1039751" s="3"/>
      <c r="J1039751" s="3"/>
      <c r="K1039751" s="3"/>
    </row>
    <row r="1039752" spans="9:11" x14ac:dyDescent="0.2">
      <c r="I1039752" s="3"/>
      <c r="J1039752" s="3"/>
      <c r="K1039752" s="3"/>
    </row>
    <row r="1039753" spans="9:11" x14ac:dyDescent="0.2">
      <c r="I1039753" s="3"/>
      <c r="J1039753" s="3"/>
      <c r="K1039753" s="3"/>
    </row>
    <row r="1039754" spans="9:11" x14ac:dyDescent="0.2">
      <c r="I1039754" s="3"/>
      <c r="J1039754" s="3"/>
      <c r="K1039754" s="3"/>
    </row>
    <row r="1039755" spans="9:11" x14ac:dyDescent="0.2">
      <c r="I1039755" s="3"/>
      <c r="J1039755" s="3"/>
      <c r="K1039755" s="3"/>
    </row>
    <row r="1039756" spans="9:11" x14ac:dyDescent="0.2">
      <c r="I1039756" s="3"/>
      <c r="J1039756" s="3"/>
      <c r="K1039756" s="3"/>
    </row>
    <row r="1039757" spans="9:11" x14ac:dyDescent="0.2">
      <c r="I1039757" s="3"/>
      <c r="J1039757" s="3"/>
      <c r="K1039757" s="3"/>
    </row>
    <row r="1039758" spans="9:11" x14ac:dyDescent="0.2">
      <c r="I1039758" s="3"/>
      <c r="J1039758" s="3"/>
      <c r="K1039758" s="3"/>
    </row>
    <row r="1039759" spans="9:11" x14ac:dyDescent="0.2">
      <c r="I1039759" s="3"/>
      <c r="J1039759" s="3"/>
      <c r="K1039759" s="3"/>
    </row>
    <row r="1039760" spans="9:11" x14ac:dyDescent="0.2">
      <c r="I1039760" s="3"/>
      <c r="J1039760" s="3"/>
      <c r="K1039760" s="3"/>
    </row>
    <row r="1039761" spans="9:11" x14ac:dyDescent="0.2">
      <c r="I1039761" s="3"/>
      <c r="J1039761" s="3"/>
      <c r="K1039761" s="3"/>
    </row>
    <row r="1039762" spans="9:11" x14ac:dyDescent="0.2">
      <c r="I1039762" s="3"/>
      <c r="J1039762" s="3"/>
      <c r="K1039762" s="3"/>
    </row>
    <row r="1039763" spans="9:11" x14ac:dyDescent="0.2">
      <c r="I1039763" s="3"/>
      <c r="J1039763" s="3"/>
      <c r="K1039763" s="3"/>
    </row>
    <row r="1039764" spans="9:11" x14ac:dyDescent="0.2">
      <c r="I1039764" s="3"/>
      <c r="J1039764" s="3"/>
      <c r="K1039764" s="3"/>
    </row>
    <row r="1039765" spans="9:11" x14ac:dyDescent="0.2">
      <c r="I1039765" s="3"/>
      <c r="J1039765" s="3"/>
      <c r="K1039765" s="3"/>
    </row>
    <row r="1039766" spans="9:11" x14ac:dyDescent="0.2">
      <c r="I1039766" s="3"/>
      <c r="J1039766" s="3"/>
      <c r="K1039766" s="3"/>
    </row>
    <row r="1039767" spans="9:11" x14ac:dyDescent="0.2">
      <c r="I1039767" s="3"/>
      <c r="J1039767" s="3"/>
      <c r="K1039767" s="3"/>
    </row>
    <row r="1039768" spans="9:11" x14ac:dyDescent="0.2">
      <c r="I1039768" s="3"/>
      <c r="J1039768" s="3"/>
      <c r="K1039768" s="3"/>
    </row>
    <row r="1039769" spans="9:11" x14ac:dyDescent="0.2">
      <c r="I1039769" s="3"/>
      <c r="J1039769" s="3"/>
      <c r="K1039769" s="3"/>
    </row>
    <row r="1039770" spans="9:11" x14ac:dyDescent="0.2">
      <c r="I1039770" s="3"/>
      <c r="J1039770" s="3"/>
      <c r="K1039770" s="3"/>
    </row>
    <row r="1039771" spans="9:11" x14ac:dyDescent="0.2">
      <c r="I1039771" s="3"/>
      <c r="J1039771" s="3"/>
      <c r="K1039771" s="3"/>
    </row>
    <row r="1039772" spans="9:11" x14ac:dyDescent="0.2">
      <c r="I1039772" s="3"/>
      <c r="J1039772" s="3"/>
      <c r="K1039772" s="3"/>
    </row>
    <row r="1039773" spans="9:11" x14ac:dyDescent="0.2">
      <c r="I1039773" s="3"/>
      <c r="J1039773" s="3"/>
      <c r="K1039773" s="3"/>
    </row>
    <row r="1039774" spans="9:11" x14ac:dyDescent="0.2">
      <c r="I1039774" s="3"/>
      <c r="J1039774" s="3"/>
      <c r="K1039774" s="3"/>
    </row>
    <row r="1039775" spans="9:11" x14ac:dyDescent="0.2">
      <c r="I1039775" s="3"/>
      <c r="J1039775" s="3"/>
      <c r="K1039775" s="3"/>
    </row>
    <row r="1039776" spans="9:11" x14ac:dyDescent="0.2">
      <c r="I1039776" s="3"/>
      <c r="J1039776" s="3"/>
      <c r="K1039776" s="3"/>
    </row>
    <row r="1039777" spans="9:11" x14ac:dyDescent="0.2">
      <c r="I1039777" s="3"/>
      <c r="J1039777" s="3"/>
      <c r="K1039777" s="3"/>
    </row>
    <row r="1039778" spans="9:11" x14ac:dyDescent="0.2">
      <c r="I1039778" s="3"/>
      <c r="J1039778" s="3"/>
      <c r="K1039778" s="3"/>
    </row>
    <row r="1039779" spans="9:11" x14ac:dyDescent="0.2">
      <c r="I1039779" s="3"/>
      <c r="J1039779" s="3"/>
      <c r="K1039779" s="3"/>
    </row>
    <row r="1039780" spans="9:11" x14ac:dyDescent="0.2">
      <c r="I1039780" s="3"/>
      <c r="J1039780" s="3"/>
      <c r="K1039780" s="3"/>
    </row>
    <row r="1039781" spans="9:11" x14ac:dyDescent="0.2">
      <c r="I1039781" s="3"/>
      <c r="J1039781" s="3"/>
      <c r="K1039781" s="3"/>
    </row>
    <row r="1039782" spans="9:11" x14ac:dyDescent="0.2">
      <c r="I1039782" s="3"/>
      <c r="J1039782" s="3"/>
      <c r="K1039782" s="3"/>
    </row>
    <row r="1039783" spans="9:11" x14ac:dyDescent="0.2">
      <c r="I1039783" s="3"/>
      <c r="J1039783" s="3"/>
      <c r="K1039783" s="3"/>
    </row>
    <row r="1039784" spans="9:11" x14ac:dyDescent="0.2">
      <c r="I1039784" s="3"/>
      <c r="J1039784" s="3"/>
      <c r="K1039784" s="3"/>
    </row>
    <row r="1039785" spans="9:11" x14ac:dyDescent="0.2">
      <c r="I1039785" s="3"/>
      <c r="J1039785" s="3"/>
      <c r="K1039785" s="3"/>
    </row>
    <row r="1039786" spans="9:11" x14ac:dyDescent="0.2">
      <c r="I1039786" s="3"/>
      <c r="J1039786" s="3"/>
      <c r="K1039786" s="3"/>
    </row>
    <row r="1039787" spans="9:11" x14ac:dyDescent="0.2">
      <c r="I1039787" s="3"/>
      <c r="J1039787" s="3"/>
      <c r="K1039787" s="3"/>
    </row>
    <row r="1039788" spans="9:11" x14ac:dyDescent="0.2">
      <c r="I1039788" s="3"/>
      <c r="J1039788" s="3"/>
      <c r="K1039788" s="3"/>
    </row>
    <row r="1039789" spans="9:11" x14ac:dyDescent="0.2">
      <c r="I1039789" s="3"/>
      <c r="J1039789" s="3"/>
      <c r="K1039789" s="3"/>
    </row>
    <row r="1039790" spans="9:11" x14ac:dyDescent="0.2">
      <c r="I1039790" s="3"/>
      <c r="J1039790" s="3"/>
      <c r="K1039790" s="3"/>
    </row>
    <row r="1039791" spans="9:11" x14ac:dyDescent="0.2">
      <c r="I1039791" s="3"/>
      <c r="J1039791" s="3"/>
      <c r="K1039791" s="3"/>
    </row>
    <row r="1039792" spans="9:11" x14ac:dyDescent="0.2">
      <c r="I1039792" s="3"/>
      <c r="J1039792" s="3"/>
      <c r="K1039792" s="3"/>
    </row>
    <row r="1039793" spans="9:11" x14ac:dyDescent="0.2">
      <c r="I1039793" s="3"/>
      <c r="J1039793" s="3"/>
      <c r="K1039793" s="3"/>
    </row>
    <row r="1039794" spans="9:11" x14ac:dyDescent="0.2">
      <c r="I1039794" s="3"/>
      <c r="J1039794" s="3"/>
      <c r="K1039794" s="3"/>
    </row>
    <row r="1039795" spans="9:11" x14ac:dyDescent="0.2">
      <c r="I1039795" s="3"/>
      <c r="J1039795" s="3"/>
      <c r="K1039795" s="3"/>
    </row>
    <row r="1039796" spans="9:11" x14ac:dyDescent="0.2">
      <c r="I1039796" s="3"/>
      <c r="J1039796" s="3"/>
      <c r="K1039796" s="3"/>
    </row>
    <row r="1039797" spans="9:11" x14ac:dyDescent="0.2">
      <c r="I1039797" s="3"/>
      <c r="J1039797" s="3"/>
      <c r="K1039797" s="3"/>
    </row>
    <row r="1039798" spans="9:11" x14ac:dyDescent="0.2">
      <c r="I1039798" s="3"/>
      <c r="J1039798" s="3"/>
      <c r="K1039798" s="3"/>
    </row>
    <row r="1039799" spans="9:11" x14ac:dyDescent="0.2">
      <c r="I1039799" s="3"/>
      <c r="J1039799" s="3"/>
      <c r="K1039799" s="3"/>
    </row>
    <row r="1039800" spans="9:11" x14ac:dyDescent="0.2">
      <c r="I1039800" s="3"/>
      <c r="J1039800" s="3"/>
      <c r="K1039800" s="3"/>
    </row>
    <row r="1039801" spans="9:11" x14ac:dyDescent="0.2">
      <c r="I1039801" s="3"/>
      <c r="J1039801" s="3"/>
      <c r="K1039801" s="3"/>
    </row>
    <row r="1039802" spans="9:11" x14ac:dyDescent="0.2">
      <c r="I1039802" s="3"/>
      <c r="J1039802" s="3"/>
      <c r="K1039802" s="3"/>
    </row>
    <row r="1039803" spans="9:11" x14ac:dyDescent="0.2">
      <c r="I1039803" s="3"/>
      <c r="J1039803" s="3"/>
      <c r="K1039803" s="3"/>
    </row>
    <row r="1039804" spans="9:11" x14ac:dyDescent="0.2">
      <c r="I1039804" s="3"/>
      <c r="J1039804" s="3"/>
      <c r="K1039804" s="3"/>
    </row>
    <row r="1039805" spans="9:11" x14ac:dyDescent="0.2">
      <c r="I1039805" s="3"/>
      <c r="J1039805" s="3"/>
      <c r="K1039805" s="3"/>
    </row>
    <row r="1039806" spans="9:11" x14ac:dyDescent="0.2">
      <c r="I1039806" s="3"/>
      <c r="J1039806" s="3"/>
      <c r="K1039806" s="3"/>
    </row>
    <row r="1039807" spans="9:11" x14ac:dyDescent="0.2">
      <c r="I1039807" s="3"/>
      <c r="J1039807" s="3"/>
      <c r="K1039807" s="3"/>
    </row>
    <row r="1039808" spans="9:11" x14ac:dyDescent="0.2">
      <c r="I1039808" s="3"/>
      <c r="J1039808" s="3"/>
      <c r="K1039808" s="3"/>
    </row>
    <row r="1039809" spans="9:11" x14ac:dyDescent="0.2">
      <c r="I1039809" s="3"/>
      <c r="J1039809" s="3"/>
      <c r="K1039809" s="3"/>
    </row>
    <row r="1039810" spans="9:11" x14ac:dyDescent="0.2">
      <c r="I1039810" s="3"/>
      <c r="J1039810" s="3"/>
      <c r="K1039810" s="3"/>
    </row>
    <row r="1039811" spans="9:11" x14ac:dyDescent="0.2">
      <c r="I1039811" s="3"/>
      <c r="J1039811" s="3"/>
      <c r="K1039811" s="3"/>
    </row>
    <row r="1039812" spans="9:11" x14ac:dyDescent="0.2">
      <c r="I1039812" s="3"/>
      <c r="J1039812" s="3"/>
      <c r="K1039812" s="3"/>
    </row>
    <row r="1039813" spans="9:11" x14ac:dyDescent="0.2">
      <c r="I1039813" s="3"/>
      <c r="J1039813" s="3"/>
      <c r="K1039813" s="3"/>
    </row>
    <row r="1039814" spans="9:11" x14ac:dyDescent="0.2">
      <c r="I1039814" s="3"/>
      <c r="J1039814" s="3"/>
      <c r="K1039814" s="3"/>
    </row>
    <row r="1039815" spans="9:11" x14ac:dyDescent="0.2">
      <c r="I1039815" s="3"/>
      <c r="J1039815" s="3"/>
      <c r="K1039815" s="3"/>
    </row>
    <row r="1039816" spans="9:11" x14ac:dyDescent="0.2">
      <c r="I1039816" s="3"/>
      <c r="J1039816" s="3"/>
      <c r="K1039816" s="3"/>
    </row>
    <row r="1039817" spans="9:11" x14ac:dyDescent="0.2">
      <c r="I1039817" s="3"/>
      <c r="J1039817" s="3"/>
      <c r="K1039817" s="3"/>
    </row>
    <row r="1039818" spans="9:11" x14ac:dyDescent="0.2">
      <c r="I1039818" s="3"/>
      <c r="J1039818" s="3"/>
      <c r="K1039818" s="3"/>
    </row>
    <row r="1039819" spans="9:11" x14ac:dyDescent="0.2">
      <c r="I1039819" s="3"/>
      <c r="J1039819" s="3"/>
      <c r="K1039819" s="3"/>
    </row>
    <row r="1039820" spans="9:11" x14ac:dyDescent="0.2">
      <c r="I1039820" s="3"/>
      <c r="J1039820" s="3"/>
      <c r="K1039820" s="3"/>
    </row>
    <row r="1039821" spans="9:11" x14ac:dyDescent="0.2">
      <c r="I1039821" s="3"/>
      <c r="J1039821" s="3"/>
      <c r="K1039821" s="3"/>
    </row>
    <row r="1039822" spans="9:11" x14ac:dyDescent="0.2">
      <c r="I1039822" s="3"/>
      <c r="J1039822" s="3"/>
      <c r="K1039822" s="3"/>
    </row>
    <row r="1039823" spans="9:11" x14ac:dyDescent="0.2">
      <c r="I1039823" s="3"/>
      <c r="J1039823" s="3"/>
      <c r="K1039823" s="3"/>
    </row>
    <row r="1039824" spans="9:11" x14ac:dyDescent="0.2">
      <c r="I1039824" s="3"/>
      <c r="J1039824" s="3"/>
      <c r="K1039824" s="3"/>
    </row>
    <row r="1039825" spans="9:11" x14ac:dyDescent="0.2">
      <c r="I1039825" s="3"/>
      <c r="J1039825" s="3"/>
      <c r="K1039825" s="3"/>
    </row>
    <row r="1039826" spans="9:11" x14ac:dyDescent="0.2">
      <c r="I1039826" s="3"/>
      <c r="J1039826" s="3"/>
      <c r="K1039826" s="3"/>
    </row>
    <row r="1039827" spans="9:11" x14ac:dyDescent="0.2">
      <c r="I1039827" s="3"/>
      <c r="J1039827" s="3"/>
      <c r="K1039827" s="3"/>
    </row>
    <row r="1039828" spans="9:11" x14ac:dyDescent="0.2">
      <c r="I1039828" s="3"/>
      <c r="J1039828" s="3"/>
      <c r="K1039828" s="3"/>
    </row>
    <row r="1039829" spans="9:11" x14ac:dyDescent="0.2">
      <c r="I1039829" s="3"/>
      <c r="J1039829" s="3"/>
      <c r="K1039829" s="3"/>
    </row>
    <row r="1039830" spans="9:11" x14ac:dyDescent="0.2">
      <c r="I1039830" s="3"/>
      <c r="J1039830" s="3"/>
      <c r="K1039830" s="3"/>
    </row>
    <row r="1039831" spans="9:11" x14ac:dyDescent="0.2">
      <c r="I1039831" s="3"/>
      <c r="J1039831" s="3"/>
      <c r="K1039831" s="3"/>
    </row>
    <row r="1039832" spans="9:11" x14ac:dyDescent="0.2">
      <c r="I1039832" s="3"/>
      <c r="J1039832" s="3"/>
      <c r="K1039832" s="3"/>
    </row>
    <row r="1039833" spans="9:11" x14ac:dyDescent="0.2">
      <c r="I1039833" s="3"/>
      <c r="J1039833" s="3"/>
      <c r="K1039833" s="3"/>
    </row>
    <row r="1039834" spans="9:11" x14ac:dyDescent="0.2">
      <c r="I1039834" s="3"/>
      <c r="J1039834" s="3"/>
      <c r="K1039834" s="3"/>
    </row>
    <row r="1039835" spans="9:11" x14ac:dyDescent="0.2">
      <c r="I1039835" s="3"/>
      <c r="J1039835" s="3"/>
      <c r="K1039835" s="3"/>
    </row>
    <row r="1039836" spans="9:11" x14ac:dyDescent="0.2">
      <c r="I1039836" s="3"/>
      <c r="J1039836" s="3"/>
      <c r="K1039836" s="3"/>
    </row>
    <row r="1039837" spans="9:11" x14ac:dyDescent="0.2">
      <c r="I1039837" s="3"/>
      <c r="J1039837" s="3"/>
      <c r="K1039837" s="3"/>
    </row>
    <row r="1039838" spans="9:11" x14ac:dyDescent="0.2">
      <c r="I1039838" s="3"/>
      <c r="J1039838" s="3"/>
      <c r="K1039838" s="3"/>
    </row>
    <row r="1039839" spans="9:11" x14ac:dyDescent="0.2">
      <c r="I1039839" s="3"/>
      <c r="J1039839" s="3"/>
      <c r="K1039839" s="3"/>
    </row>
    <row r="1039840" spans="9:11" x14ac:dyDescent="0.2">
      <c r="I1039840" s="3"/>
      <c r="J1039840" s="3"/>
      <c r="K1039840" s="3"/>
    </row>
    <row r="1039841" spans="9:11" x14ac:dyDescent="0.2">
      <c r="I1039841" s="3"/>
      <c r="J1039841" s="3"/>
      <c r="K1039841" s="3"/>
    </row>
    <row r="1039842" spans="9:11" x14ac:dyDescent="0.2">
      <c r="I1039842" s="3"/>
      <c r="J1039842" s="3"/>
      <c r="K1039842" s="3"/>
    </row>
    <row r="1039843" spans="9:11" x14ac:dyDescent="0.2">
      <c r="I1039843" s="3"/>
      <c r="J1039843" s="3"/>
      <c r="K1039843" s="3"/>
    </row>
    <row r="1039844" spans="9:11" x14ac:dyDescent="0.2">
      <c r="I1039844" s="3"/>
      <c r="J1039844" s="3"/>
      <c r="K1039844" s="3"/>
    </row>
    <row r="1039845" spans="9:11" x14ac:dyDescent="0.2">
      <c r="I1039845" s="3"/>
      <c r="J1039845" s="3"/>
      <c r="K1039845" s="3"/>
    </row>
    <row r="1039846" spans="9:11" x14ac:dyDescent="0.2">
      <c r="I1039846" s="3"/>
      <c r="J1039846" s="3"/>
      <c r="K1039846" s="3"/>
    </row>
    <row r="1039847" spans="9:11" x14ac:dyDescent="0.2">
      <c r="I1039847" s="3"/>
      <c r="J1039847" s="3"/>
      <c r="K1039847" s="3"/>
    </row>
    <row r="1039848" spans="9:11" x14ac:dyDescent="0.2">
      <c r="I1039848" s="3"/>
      <c r="J1039848" s="3"/>
      <c r="K1039848" s="3"/>
    </row>
    <row r="1039849" spans="9:11" x14ac:dyDescent="0.2">
      <c r="I1039849" s="3"/>
      <c r="J1039849" s="3"/>
      <c r="K1039849" s="3"/>
    </row>
    <row r="1039850" spans="9:11" x14ac:dyDescent="0.2">
      <c r="I1039850" s="3"/>
      <c r="J1039850" s="3"/>
      <c r="K1039850" s="3"/>
    </row>
    <row r="1039851" spans="9:11" x14ac:dyDescent="0.2">
      <c r="I1039851" s="3"/>
      <c r="J1039851" s="3"/>
      <c r="K1039851" s="3"/>
    </row>
    <row r="1039852" spans="9:11" x14ac:dyDescent="0.2">
      <c r="I1039852" s="3"/>
      <c r="J1039852" s="3"/>
      <c r="K1039852" s="3"/>
    </row>
    <row r="1039853" spans="9:11" x14ac:dyDescent="0.2">
      <c r="I1039853" s="3"/>
      <c r="J1039853" s="3"/>
      <c r="K1039853" s="3"/>
    </row>
    <row r="1039854" spans="9:11" x14ac:dyDescent="0.2">
      <c r="I1039854" s="3"/>
      <c r="J1039854" s="3"/>
      <c r="K1039854" s="3"/>
    </row>
    <row r="1039855" spans="9:11" x14ac:dyDescent="0.2">
      <c r="I1039855" s="3"/>
      <c r="J1039855" s="3"/>
      <c r="K1039855" s="3"/>
    </row>
    <row r="1039856" spans="9:11" x14ac:dyDescent="0.2">
      <c r="I1039856" s="3"/>
      <c r="J1039856" s="3"/>
      <c r="K1039856" s="3"/>
    </row>
    <row r="1039857" spans="9:11" x14ac:dyDescent="0.2">
      <c r="I1039857" s="3"/>
      <c r="J1039857" s="3"/>
      <c r="K1039857" s="3"/>
    </row>
    <row r="1039858" spans="9:11" x14ac:dyDescent="0.2">
      <c r="I1039858" s="3"/>
      <c r="J1039858" s="3"/>
      <c r="K1039858" s="3"/>
    </row>
    <row r="1039859" spans="9:11" x14ac:dyDescent="0.2">
      <c r="I1039859" s="3"/>
      <c r="J1039859" s="3"/>
      <c r="K1039859" s="3"/>
    </row>
    <row r="1039860" spans="9:11" x14ac:dyDescent="0.2">
      <c r="I1039860" s="3"/>
      <c r="J1039860" s="3"/>
      <c r="K1039860" s="3"/>
    </row>
    <row r="1039861" spans="9:11" x14ac:dyDescent="0.2">
      <c r="I1039861" s="3"/>
      <c r="J1039861" s="3"/>
      <c r="K1039861" s="3"/>
    </row>
    <row r="1039862" spans="9:11" x14ac:dyDescent="0.2">
      <c r="I1039862" s="3"/>
      <c r="J1039862" s="3"/>
      <c r="K1039862" s="3"/>
    </row>
    <row r="1039863" spans="9:11" x14ac:dyDescent="0.2">
      <c r="I1039863" s="3"/>
      <c r="J1039863" s="3"/>
      <c r="K1039863" s="3"/>
    </row>
    <row r="1039864" spans="9:11" x14ac:dyDescent="0.2">
      <c r="I1039864" s="3"/>
      <c r="J1039864" s="3"/>
      <c r="K1039864" s="3"/>
    </row>
    <row r="1039865" spans="9:11" x14ac:dyDescent="0.2">
      <c r="I1039865" s="3"/>
      <c r="J1039865" s="3"/>
      <c r="K1039865" s="3"/>
    </row>
    <row r="1039866" spans="9:11" x14ac:dyDescent="0.2">
      <c r="I1039866" s="3"/>
      <c r="J1039866" s="3"/>
      <c r="K1039866" s="3"/>
    </row>
    <row r="1039867" spans="9:11" x14ac:dyDescent="0.2">
      <c r="I1039867" s="3"/>
      <c r="J1039867" s="3"/>
      <c r="K1039867" s="3"/>
    </row>
    <row r="1039868" spans="9:11" x14ac:dyDescent="0.2">
      <c r="I1039868" s="3"/>
      <c r="J1039868" s="3"/>
      <c r="K1039868" s="3"/>
    </row>
    <row r="1039869" spans="9:11" x14ac:dyDescent="0.2">
      <c r="I1039869" s="3"/>
      <c r="J1039869" s="3"/>
      <c r="K1039869" s="3"/>
    </row>
    <row r="1039870" spans="9:11" x14ac:dyDescent="0.2">
      <c r="I1039870" s="3"/>
      <c r="J1039870" s="3"/>
      <c r="K1039870" s="3"/>
    </row>
    <row r="1039871" spans="9:11" x14ac:dyDescent="0.2">
      <c r="I1039871" s="3"/>
      <c r="J1039871" s="3"/>
      <c r="K1039871" s="3"/>
    </row>
    <row r="1039872" spans="9:11" x14ac:dyDescent="0.2">
      <c r="I1039872" s="3"/>
      <c r="J1039872" s="3"/>
      <c r="K1039872" s="3"/>
    </row>
    <row r="1039873" spans="9:11" x14ac:dyDescent="0.2">
      <c r="I1039873" s="3"/>
      <c r="J1039873" s="3"/>
      <c r="K1039873" s="3"/>
    </row>
    <row r="1039874" spans="9:11" x14ac:dyDescent="0.2">
      <c r="I1039874" s="3"/>
      <c r="J1039874" s="3"/>
      <c r="K1039874" s="3"/>
    </row>
    <row r="1039875" spans="9:11" x14ac:dyDescent="0.2">
      <c r="I1039875" s="3"/>
      <c r="J1039875" s="3"/>
      <c r="K1039875" s="3"/>
    </row>
    <row r="1039876" spans="9:11" x14ac:dyDescent="0.2">
      <c r="I1039876" s="3"/>
      <c r="J1039876" s="3"/>
      <c r="K1039876" s="3"/>
    </row>
    <row r="1039877" spans="9:11" x14ac:dyDescent="0.2">
      <c r="I1039877" s="3"/>
      <c r="J1039877" s="3"/>
      <c r="K1039877" s="3"/>
    </row>
    <row r="1039878" spans="9:11" x14ac:dyDescent="0.2">
      <c r="I1039878" s="3"/>
      <c r="J1039878" s="3"/>
      <c r="K1039878" s="3"/>
    </row>
    <row r="1039879" spans="9:11" x14ac:dyDescent="0.2">
      <c r="I1039879" s="3"/>
      <c r="J1039879" s="3"/>
      <c r="K1039879" s="3"/>
    </row>
    <row r="1039880" spans="9:11" x14ac:dyDescent="0.2">
      <c r="I1039880" s="3"/>
      <c r="J1039880" s="3"/>
      <c r="K1039880" s="3"/>
    </row>
    <row r="1039881" spans="9:11" x14ac:dyDescent="0.2">
      <c r="I1039881" s="3"/>
      <c r="J1039881" s="3"/>
      <c r="K1039881" s="3"/>
    </row>
    <row r="1039882" spans="9:11" x14ac:dyDescent="0.2">
      <c r="I1039882" s="3"/>
      <c r="J1039882" s="3"/>
      <c r="K1039882" s="3"/>
    </row>
    <row r="1039883" spans="9:11" x14ac:dyDescent="0.2">
      <c r="I1039883" s="3"/>
      <c r="J1039883" s="3"/>
      <c r="K1039883" s="3"/>
    </row>
    <row r="1039884" spans="9:11" x14ac:dyDescent="0.2">
      <c r="I1039884" s="3"/>
      <c r="J1039884" s="3"/>
      <c r="K1039884" s="3"/>
    </row>
    <row r="1039885" spans="9:11" x14ac:dyDescent="0.2">
      <c r="I1039885" s="3"/>
      <c r="J1039885" s="3"/>
      <c r="K1039885" s="3"/>
    </row>
    <row r="1039886" spans="9:11" x14ac:dyDescent="0.2">
      <c r="I1039886" s="3"/>
      <c r="J1039886" s="3"/>
      <c r="K1039886" s="3"/>
    </row>
    <row r="1039887" spans="9:11" x14ac:dyDescent="0.2">
      <c r="I1039887" s="3"/>
      <c r="J1039887" s="3"/>
      <c r="K1039887" s="3"/>
    </row>
    <row r="1039888" spans="9:11" x14ac:dyDescent="0.2">
      <c r="I1039888" s="3"/>
      <c r="J1039888" s="3"/>
      <c r="K1039888" s="3"/>
    </row>
    <row r="1039889" spans="9:11" x14ac:dyDescent="0.2">
      <c r="I1039889" s="3"/>
      <c r="J1039889" s="3"/>
      <c r="K1039889" s="3"/>
    </row>
    <row r="1039890" spans="9:11" x14ac:dyDescent="0.2">
      <c r="I1039890" s="3"/>
      <c r="J1039890" s="3"/>
      <c r="K1039890" s="3"/>
    </row>
    <row r="1039891" spans="9:11" x14ac:dyDescent="0.2">
      <c r="I1039891" s="3"/>
      <c r="J1039891" s="3"/>
      <c r="K1039891" s="3"/>
    </row>
    <row r="1039892" spans="9:11" x14ac:dyDescent="0.2">
      <c r="I1039892" s="3"/>
      <c r="J1039892" s="3"/>
      <c r="K1039892" s="3"/>
    </row>
    <row r="1039893" spans="9:11" x14ac:dyDescent="0.2">
      <c r="I1039893" s="3"/>
      <c r="J1039893" s="3"/>
      <c r="K1039893" s="3"/>
    </row>
    <row r="1039894" spans="9:11" x14ac:dyDescent="0.2">
      <c r="I1039894" s="3"/>
      <c r="J1039894" s="3"/>
      <c r="K1039894" s="3"/>
    </row>
    <row r="1039895" spans="9:11" x14ac:dyDescent="0.2">
      <c r="I1039895" s="3"/>
      <c r="J1039895" s="3"/>
      <c r="K1039895" s="3"/>
    </row>
    <row r="1039896" spans="9:11" x14ac:dyDescent="0.2">
      <c r="I1039896" s="3"/>
      <c r="J1039896" s="3"/>
      <c r="K1039896" s="3"/>
    </row>
    <row r="1039897" spans="9:11" x14ac:dyDescent="0.2">
      <c r="I1039897" s="3"/>
      <c r="J1039897" s="3"/>
      <c r="K1039897" s="3"/>
    </row>
    <row r="1039898" spans="9:11" x14ac:dyDescent="0.2">
      <c r="I1039898" s="3"/>
      <c r="J1039898" s="3"/>
      <c r="K1039898" s="3"/>
    </row>
    <row r="1039899" spans="9:11" x14ac:dyDescent="0.2">
      <c r="I1039899" s="3"/>
      <c r="J1039899" s="3"/>
      <c r="K1039899" s="3"/>
    </row>
    <row r="1039900" spans="9:11" x14ac:dyDescent="0.2">
      <c r="I1039900" s="3"/>
      <c r="J1039900" s="3"/>
      <c r="K1039900" s="3"/>
    </row>
    <row r="1039901" spans="9:11" x14ac:dyDescent="0.2">
      <c r="I1039901" s="3"/>
      <c r="J1039901" s="3"/>
      <c r="K1039901" s="3"/>
    </row>
    <row r="1039902" spans="9:11" x14ac:dyDescent="0.2">
      <c r="I1039902" s="3"/>
      <c r="J1039902" s="3"/>
      <c r="K1039902" s="3"/>
    </row>
    <row r="1039903" spans="9:11" x14ac:dyDescent="0.2">
      <c r="I1039903" s="3"/>
      <c r="J1039903" s="3"/>
      <c r="K1039903" s="3"/>
    </row>
    <row r="1039904" spans="9:11" x14ac:dyDescent="0.2">
      <c r="I1039904" s="3"/>
      <c r="J1039904" s="3"/>
      <c r="K1039904" s="3"/>
    </row>
    <row r="1039905" spans="9:11" x14ac:dyDescent="0.2">
      <c r="I1039905" s="3"/>
      <c r="J1039905" s="3"/>
      <c r="K1039905" s="3"/>
    </row>
    <row r="1039906" spans="9:11" x14ac:dyDescent="0.2">
      <c r="I1039906" s="3"/>
      <c r="J1039906" s="3"/>
      <c r="K1039906" s="3"/>
    </row>
    <row r="1039907" spans="9:11" x14ac:dyDescent="0.2">
      <c r="I1039907" s="3"/>
      <c r="J1039907" s="3"/>
      <c r="K1039907" s="3"/>
    </row>
    <row r="1039908" spans="9:11" x14ac:dyDescent="0.2">
      <c r="I1039908" s="3"/>
      <c r="J1039908" s="3"/>
      <c r="K1039908" s="3"/>
    </row>
    <row r="1039909" spans="9:11" x14ac:dyDescent="0.2">
      <c r="I1039909" s="3"/>
      <c r="J1039909" s="3"/>
      <c r="K1039909" s="3"/>
    </row>
    <row r="1039910" spans="9:11" x14ac:dyDescent="0.2">
      <c r="I1039910" s="3"/>
      <c r="J1039910" s="3"/>
      <c r="K1039910" s="3"/>
    </row>
    <row r="1039911" spans="9:11" x14ac:dyDescent="0.2">
      <c r="I1039911" s="3"/>
      <c r="J1039911" s="3"/>
      <c r="K1039911" s="3"/>
    </row>
    <row r="1039912" spans="9:11" x14ac:dyDescent="0.2">
      <c r="I1039912" s="3"/>
      <c r="J1039912" s="3"/>
      <c r="K1039912" s="3"/>
    </row>
    <row r="1039913" spans="9:11" x14ac:dyDescent="0.2">
      <c r="I1039913" s="3"/>
      <c r="J1039913" s="3"/>
      <c r="K1039913" s="3"/>
    </row>
    <row r="1039914" spans="9:11" x14ac:dyDescent="0.2">
      <c r="I1039914" s="3"/>
      <c r="J1039914" s="3"/>
      <c r="K1039914" s="3"/>
    </row>
    <row r="1039915" spans="9:11" x14ac:dyDescent="0.2">
      <c r="I1039915" s="3"/>
      <c r="J1039915" s="3"/>
      <c r="K1039915" s="3"/>
    </row>
    <row r="1039916" spans="9:11" x14ac:dyDescent="0.2">
      <c r="I1039916" s="3"/>
      <c r="J1039916" s="3"/>
      <c r="K1039916" s="3"/>
    </row>
    <row r="1039917" spans="9:11" x14ac:dyDescent="0.2">
      <c r="I1039917" s="3"/>
      <c r="J1039917" s="3"/>
      <c r="K1039917" s="3"/>
    </row>
    <row r="1039918" spans="9:11" x14ac:dyDescent="0.2">
      <c r="I1039918" s="3"/>
      <c r="J1039918" s="3"/>
      <c r="K1039918" s="3"/>
    </row>
    <row r="1039919" spans="9:11" x14ac:dyDescent="0.2">
      <c r="I1039919" s="3"/>
      <c r="J1039919" s="3"/>
      <c r="K1039919" s="3"/>
    </row>
    <row r="1039920" spans="9:11" x14ac:dyDescent="0.2">
      <c r="I1039920" s="3"/>
      <c r="J1039920" s="3"/>
      <c r="K1039920" s="3"/>
    </row>
    <row r="1039921" spans="9:11" x14ac:dyDescent="0.2">
      <c r="I1039921" s="3"/>
      <c r="J1039921" s="3"/>
      <c r="K1039921" s="3"/>
    </row>
    <row r="1039922" spans="9:11" x14ac:dyDescent="0.2">
      <c r="I1039922" s="3"/>
      <c r="J1039922" s="3"/>
      <c r="K1039922" s="3"/>
    </row>
    <row r="1039923" spans="9:11" x14ac:dyDescent="0.2">
      <c r="I1039923" s="3"/>
      <c r="J1039923" s="3"/>
      <c r="K1039923" s="3"/>
    </row>
    <row r="1039924" spans="9:11" x14ac:dyDescent="0.2">
      <c r="I1039924" s="3"/>
      <c r="J1039924" s="3"/>
      <c r="K1039924" s="3"/>
    </row>
    <row r="1039925" spans="9:11" x14ac:dyDescent="0.2">
      <c r="I1039925" s="3"/>
      <c r="J1039925" s="3"/>
      <c r="K1039925" s="3"/>
    </row>
    <row r="1039926" spans="9:11" x14ac:dyDescent="0.2">
      <c r="I1039926" s="3"/>
      <c r="J1039926" s="3"/>
      <c r="K1039926" s="3"/>
    </row>
    <row r="1039927" spans="9:11" x14ac:dyDescent="0.2">
      <c r="I1039927" s="3"/>
      <c r="J1039927" s="3"/>
      <c r="K1039927" s="3"/>
    </row>
    <row r="1039928" spans="9:11" x14ac:dyDescent="0.2">
      <c r="I1039928" s="3"/>
      <c r="J1039928" s="3"/>
      <c r="K1039928" s="3"/>
    </row>
    <row r="1039929" spans="9:11" x14ac:dyDescent="0.2">
      <c r="I1039929" s="3"/>
      <c r="J1039929" s="3"/>
      <c r="K1039929" s="3"/>
    </row>
    <row r="1039930" spans="9:11" x14ac:dyDescent="0.2">
      <c r="I1039930" s="3"/>
      <c r="J1039930" s="3"/>
      <c r="K1039930" s="3"/>
    </row>
    <row r="1039931" spans="9:11" x14ac:dyDescent="0.2">
      <c r="I1039931" s="3"/>
      <c r="J1039931" s="3"/>
      <c r="K1039931" s="3"/>
    </row>
    <row r="1039932" spans="9:11" x14ac:dyDescent="0.2">
      <c r="I1039932" s="3"/>
      <c r="J1039932" s="3"/>
      <c r="K1039932" s="3"/>
    </row>
    <row r="1039933" spans="9:11" x14ac:dyDescent="0.2">
      <c r="I1039933" s="3"/>
      <c r="J1039933" s="3"/>
      <c r="K1039933" s="3"/>
    </row>
    <row r="1039934" spans="9:11" x14ac:dyDescent="0.2">
      <c r="I1039934" s="3"/>
      <c r="J1039934" s="3"/>
      <c r="K1039934" s="3"/>
    </row>
    <row r="1039935" spans="9:11" x14ac:dyDescent="0.2">
      <c r="I1039935" s="3"/>
      <c r="J1039935" s="3"/>
      <c r="K1039935" s="3"/>
    </row>
    <row r="1039936" spans="9:11" x14ac:dyDescent="0.2">
      <c r="I1039936" s="3"/>
      <c r="J1039936" s="3"/>
      <c r="K1039936" s="3"/>
    </row>
    <row r="1039937" spans="9:11" x14ac:dyDescent="0.2">
      <c r="I1039937" s="3"/>
      <c r="J1039937" s="3"/>
      <c r="K1039937" s="3"/>
    </row>
    <row r="1039938" spans="9:11" x14ac:dyDescent="0.2">
      <c r="I1039938" s="3"/>
      <c r="J1039938" s="3"/>
      <c r="K1039938" s="3"/>
    </row>
    <row r="1039939" spans="9:11" x14ac:dyDescent="0.2">
      <c r="I1039939" s="3"/>
      <c r="J1039939" s="3"/>
      <c r="K1039939" s="3"/>
    </row>
    <row r="1039940" spans="9:11" x14ac:dyDescent="0.2">
      <c r="I1039940" s="3"/>
      <c r="J1039940" s="3"/>
      <c r="K1039940" s="3"/>
    </row>
    <row r="1039941" spans="9:11" x14ac:dyDescent="0.2">
      <c r="I1039941" s="3"/>
      <c r="J1039941" s="3"/>
      <c r="K1039941" s="3"/>
    </row>
    <row r="1039942" spans="9:11" x14ac:dyDescent="0.2">
      <c r="I1039942" s="3"/>
      <c r="J1039942" s="3"/>
      <c r="K1039942" s="3"/>
    </row>
    <row r="1039943" spans="9:11" x14ac:dyDescent="0.2">
      <c r="I1039943" s="3"/>
      <c r="J1039943" s="3"/>
      <c r="K1039943" s="3"/>
    </row>
    <row r="1039944" spans="9:11" x14ac:dyDescent="0.2">
      <c r="I1039944" s="3"/>
      <c r="J1039944" s="3"/>
      <c r="K1039944" s="3"/>
    </row>
    <row r="1039945" spans="9:11" x14ac:dyDescent="0.2">
      <c r="I1039945" s="3"/>
      <c r="J1039945" s="3"/>
      <c r="K1039945" s="3"/>
    </row>
    <row r="1039946" spans="9:11" x14ac:dyDescent="0.2">
      <c r="I1039946" s="3"/>
      <c r="J1039946" s="3"/>
      <c r="K1039946" s="3"/>
    </row>
    <row r="1039947" spans="9:11" x14ac:dyDescent="0.2">
      <c r="I1039947" s="3"/>
      <c r="J1039947" s="3"/>
      <c r="K1039947" s="3"/>
    </row>
    <row r="1039948" spans="9:11" x14ac:dyDescent="0.2">
      <c r="I1039948" s="3"/>
      <c r="J1039948" s="3"/>
      <c r="K1039948" s="3"/>
    </row>
    <row r="1039949" spans="9:11" x14ac:dyDescent="0.2">
      <c r="I1039949" s="3"/>
      <c r="J1039949" s="3"/>
      <c r="K1039949" s="3"/>
    </row>
    <row r="1039950" spans="9:11" x14ac:dyDescent="0.2">
      <c r="I1039950" s="3"/>
      <c r="J1039950" s="3"/>
      <c r="K1039950" s="3"/>
    </row>
    <row r="1039951" spans="9:11" x14ac:dyDescent="0.2">
      <c r="I1039951" s="3"/>
      <c r="J1039951" s="3"/>
      <c r="K1039951" s="3"/>
    </row>
    <row r="1039952" spans="9:11" x14ac:dyDescent="0.2">
      <c r="I1039952" s="3"/>
      <c r="J1039952" s="3"/>
      <c r="K1039952" s="3"/>
    </row>
    <row r="1039953" spans="9:11" x14ac:dyDescent="0.2">
      <c r="I1039953" s="3"/>
      <c r="J1039953" s="3"/>
      <c r="K1039953" s="3"/>
    </row>
    <row r="1039954" spans="9:11" x14ac:dyDescent="0.2">
      <c r="I1039954" s="3"/>
      <c r="J1039954" s="3"/>
      <c r="K1039954" s="3"/>
    </row>
    <row r="1039955" spans="9:11" x14ac:dyDescent="0.2">
      <c r="I1039955" s="3"/>
      <c r="J1039955" s="3"/>
      <c r="K1039955" s="3"/>
    </row>
    <row r="1039956" spans="9:11" x14ac:dyDescent="0.2">
      <c r="I1039956" s="3"/>
      <c r="J1039956" s="3"/>
      <c r="K1039956" s="3"/>
    </row>
    <row r="1039957" spans="9:11" x14ac:dyDescent="0.2">
      <c r="I1039957" s="3"/>
      <c r="J1039957" s="3"/>
      <c r="K1039957" s="3"/>
    </row>
    <row r="1039958" spans="9:11" x14ac:dyDescent="0.2">
      <c r="I1039958" s="3"/>
      <c r="J1039958" s="3"/>
      <c r="K1039958" s="3"/>
    </row>
    <row r="1039959" spans="9:11" x14ac:dyDescent="0.2">
      <c r="I1039959" s="3"/>
      <c r="J1039959" s="3"/>
      <c r="K1039959" s="3"/>
    </row>
    <row r="1039960" spans="9:11" x14ac:dyDescent="0.2">
      <c r="I1039960" s="3"/>
      <c r="J1039960" s="3"/>
      <c r="K1039960" s="3"/>
    </row>
    <row r="1039961" spans="9:11" x14ac:dyDescent="0.2">
      <c r="I1039961" s="3"/>
      <c r="J1039961" s="3"/>
      <c r="K1039961" s="3"/>
    </row>
    <row r="1039962" spans="9:11" x14ac:dyDescent="0.2">
      <c r="I1039962" s="3"/>
      <c r="J1039962" s="3"/>
      <c r="K1039962" s="3"/>
    </row>
    <row r="1039963" spans="9:11" x14ac:dyDescent="0.2">
      <c r="I1039963" s="3"/>
      <c r="J1039963" s="3"/>
      <c r="K1039963" s="3"/>
    </row>
    <row r="1039964" spans="9:11" x14ac:dyDescent="0.2">
      <c r="I1039964" s="3"/>
      <c r="J1039964" s="3"/>
      <c r="K1039964" s="3"/>
    </row>
    <row r="1039965" spans="9:11" x14ac:dyDescent="0.2">
      <c r="I1039965" s="3"/>
      <c r="J1039965" s="3"/>
      <c r="K1039965" s="3"/>
    </row>
    <row r="1039966" spans="9:11" x14ac:dyDescent="0.2">
      <c r="I1039966" s="3"/>
      <c r="J1039966" s="3"/>
      <c r="K1039966" s="3"/>
    </row>
    <row r="1039967" spans="9:11" x14ac:dyDescent="0.2">
      <c r="I1039967" s="3"/>
      <c r="J1039967" s="3"/>
      <c r="K1039967" s="3"/>
    </row>
    <row r="1039968" spans="9:11" x14ac:dyDescent="0.2">
      <c r="I1039968" s="3"/>
      <c r="J1039968" s="3"/>
      <c r="K1039968" s="3"/>
    </row>
    <row r="1039969" spans="9:11" x14ac:dyDescent="0.2">
      <c r="I1039969" s="3"/>
      <c r="J1039969" s="3"/>
      <c r="K1039969" s="3"/>
    </row>
    <row r="1039970" spans="9:11" x14ac:dyDescent="0.2">
      <c r="I1039970" s="3"/>
      <c r="J1039970" s="3"/>
      <c r="K1039970" s="3"/>
    </row>
    <row r="1039971" spans="9:11" x14ac:dyDescent="0.2">
      <c r="I1039971" s="3"/>
      <c r="J1039971" s="3"/>
      <c r="K1039971" s="3"/>
    </row>
    <row r="1039972" spans="9:11" x14ac:dyDescent="0.2">
      <c r="I1039972" s="3"/>
      <c r="J1039972" s="3"/>
      <c r="K1039972" s="3"/>
    </row>
    <row r="1039973" spans="9:11" x14ac:dyDescent="0.2">
      <c r="I1039973" s="3"/>
      <c r="J1039973" s="3"/>
      <c r="K1039973" s="3"/>
    </row>
    <row r="1039974" spans="9:11" x14ac:dyDescent="0.2">
      <c r="I1039974" s="3"/>
      <c r="J1039974" s="3"/>
      <c r="K1039974" s="3"/>
    </row>
    <row r="1039975" spans="9:11" x14ac:dyDescent="0.2">
      <c r="I1039975" s="3"/>
      <c r="J1039975" s="3"/>
      <c r="K1039975" s="3"/>
    </row>
    <row r="1039976" spans="9:11" x14ac:dyDescent="0.2">
      <c r="I1039976" s="3"/>
      <c r="J1039976" s="3"/>
      <c r="K1039976" s="3"/>
    </row>
    <row r="1039977" spans="9:11" x14ac:dyDescent="0.2">
      <c r="I1039977" s="3"/>
      <c r="J1039977" s="3"/>
      <c r="K1039977" s="3"/>
    </row>
    <row r="1039978" spans="9:11" x14ac:dyDescent="0.2">
      <c r="I1039978" s="3"/>
      <c r="J1039978" s="3"/>
      <c r="K1039978" s="3"/>
    </row>
    <row r="1039979" spans="9:11" x14ac:dyDescent="0.2">
      <c r="I1039979" s="3"/>
      <c r="J1039979" s="3"/>
      <c r="K1039979" s="3"/>
    </row>
    <row r="1039980" spans="9:11" x14ac:dyDescent="0.2">
      <c r="I1039980" s="3"/>
      <c r="J1039980" s="3"/>
      <c r="K1039980" s="3"/>
    </row>
    <row r="1039981" spans="9:11" x14ac:dyDescent="0.2">
      <c r="I1039981" s="3"/>
      <c r="J1039981" s="3"/>
      <c r="K1039981" s="3"/>
    </row>
    <row r="1039982" spans="9:11" x14ac:dyDescent="0.2">
      <c r="I1039982" s="3"/>
      <c r="J1039982" s="3"/>
      <c r="K1039982" s="3"/>
    </row>
    <row r="1039983" spans="9:11" x14ac:dyDescent="0.2">
      <c r="I1039983" s="3"/>
      <c r="J1039983" s="3"/>
      <c r="K1039983" s="3"/>
    </row>
    <row r="1039984" spans="9:11" x14ac:dyDescent="0.2">
      <c r="I1039984" s="3"/>
      <c r="J1039984" s="3"/>
      <c r="K1039984" s="3"/>
    </row>
    <row r="1039985" spans="9:11" x14ac:dyDescent="0.2">
      <c r="I1039985" s="3"/>
      <c r="J1039985" s="3"/>
      <c r="K1039985" s="3"/>
    </row>
    <row r="1039986" spans="9:11" x14ac:dyDescent="0.2">
      <c r="I1039986" s="3"/>
      <c r="J1039986" s="3"/>
      <c r="K1039986" s="3"/>
    </row>
    <row r="1039987" spans="9:11" x14ac:dyDescent="0.2">
      <c r="I1039987" s="3"/>
      <c r="J1039987" s="3"/>
      <c r="K1039987" s="3"/>
    </row>
    <row r="1039988" spans="9:11" x14ac:dyDescent="0.2">
      <c r="I1039988" s="3"/>
      <c r="J1039988" s="3"/>
      <c r="K1039988" s="3"/>
    </row>
    <row r="1039989" spans="9:11" x14ac:dyDescent="0.2">
      <c r="I1039989" s="3"/>
      <c r="J1039989" s="3"/>
      <c r="K1039989" s="3"/>
    </row>
    <row r="1039990" spans="9:11" x14ac:dyDescent="0.2">
      <c r="I1039990" s="3"/>
      <c r="J1039990" s="3"/>
      <c r="K1039990" s="3"/>
    </row>
    <row r="1039991" spans="9:11" x14ac:dyDescent="0.2">
      <c r="I1039991" s="3"/>
      <c r="J1039991" s="3"/>
      <c r="K1039991" s="3"/>
    </row>
    <row r="1039992" spans="9:11" x14ac:dyDescent="0.2">
      <c r="I1039992" s="3"/>
      <c r="J1039992" s="3"/>
      <c r="K1039992" s="3"/>
    </row>
    <row r="1039993" spans="9:11" x14ac:dyDescent="0.2">
      <c r="I1039993" s="3"/>
      <c r="J1039993" s="3"/>
      <c r="K1039993" s="3"/>
    </row>
    <row r="1039994" spans="9:11" x14ac:dyDescent="0.2">
      <c r="I1039994" s="3"/>
      <c r="J1039994" s="3"/>
      <c r="K1039994" s="3"/>
    </row>
    <row r="1039995" spans="9:11" x14ac:dyDescent="0.2">
      <c r="I1039995" s="3"/>
      <c r="J1039995" s="3"/>
      <c r="K1039995" s="3"/>
    </row>
    <row r="1039996" spans="9:11" x14ac:dyDescent="0.2">
      <c r="I1039996" s="3"/>
      <c r="J1039996" s="3"/>
      <c r="K1039996" s="3"/>
    </row>
    <row r="1039997" spans="9:11" x14ac:dyDescent="0.2">
      <c r="I1039997" s="3"/>
      <c r="J1039997" s="3"/>
      <c r="K1039997" s="3"/>
    </row>
    <row r="1039998" spans="9:11" x14ac:dyDescent="0.2">
      <c r="I1039998" s="3"/>
      <c r="J1039998" s="3"/>
      <c r="K1039998" s="3"/>
    </row>
    <row r="1039999" spans="9:11" x14ac:dyDescent="0.2">
      <c r="I1039999" s="3"/>
      <c r="J1039999" s="3"/>
      <c r="K1039999" s="3"/>
    </row>
    <row r="1040000" spans="9:11" x14ac:dyDescent="0.2">
      <c r="I1040000" s="3"/>
      <c r="J1040000" s="3"/>
      <c r="K1040000" s="3"/>
    </row>
    <row r="1040001" spans="9:11" x14ac:dyDescent="0.2">
      <c r="I1040001" s="3"/>
      <c r="J1040001" s="3"/>
      <c r="K1040001" s="3"/>
    </row>
    <row r="1040002" spans="9:11" x14ac:dyDescent="0.2">
      <c r="I1040002" s="3"/>
      <c r="J1040002" s="3"/>
      <c r="K1040002" s="3"/>
    </row>
    <row r="1040003" spans="9:11" x14ac:dyDescent="0.2">
      <c r="I1040003" s="3"/>
      <c r="J1040003" s="3"/>
      <c r="K1040003" s="3"/>
    </row>
    <row r="1040004" spans="9:11" x14ac:dyDescent="0.2">
      <c r="I1040004" s="3"/>
      <c r="J1040004" s="3"/>
      <c r="K1040004" s="3"/>
    </row>
    <row r="1040005" spans="9:11" x14ac:dyDescent="0.2">
      <c r="I1040005" s="3"/>
      <c r="J1040005" s="3"/>
      <c r="K1040005" s="3"/>
    </row>
    <row r="1040006" spans="9:11" x14ac:dyDescent="0.2">
      <c r="I1040006" s="3"/>
      <c r="J1040006" s="3"/>
      <c r="K1040006" s="3"/>
    </row>
    <row r="1040007" spans="9:11" x14ac:dyDescent="0.2">
      <c r="I1040007" s="3"/>
      <c r="J1040007" s="3"/>
      <c r="K1040007" s="3"/>
    </row>
    <row r="1040008" spans="9:11" x14ac:dyDescent="0.2">
      <c r="I1040008" s="3"/>
      <c r="J1040008" s="3"/>
      <c r="K1040008" s="3"/>
    </row>
    <row r="1040009" spans="9:11" x14ac:dyDescent="0.2">
      <c r="I1040009" s="3"/>
      <c r="J1040009" s="3"/>
      <c r="K1040009" s="3"/>
    </row>
    <row r="1040010" spans="9:11" x14ac:dyDescent="0.2">
      <c r="I1040010" s="3"/>
      <c r="J1040010" s="3"/>
      <c r="K1040010" s="3"/>
    </row>
    <row r="1040011" spans="9:11" x14ac:dyDescent="0.2">
      <c r="I1040011" s="3"/>
      <c r="J1040011" s="3"/>
      <c r="K1040011" s="3"/>
    </row>
    <row r="1040012" spans="9:11" x14ac:dyDescent="0.2">
      <c r="I1040012" s="3"/>
      <c r="J1040012" s="3"/>
      <c r="K1040012" s="3"/>
    </row>
    <row r="1040013" spans="9:11" x14ac:dyDescent="0.2">
      <c r="I1040013" s="3"/>
      <c r="J1040013" s="3"/>
      <c r="K1040013" s="3"/>
    </row>
    <row r="1040014" spans="9:11" x14ac:dyDescent="0.2">
      <c r="I1040014" s="3"/>
      <c r="J1040014" s="3"/>
      <c r="K1040014" s="3"/>
    </row>
    <row r="1040015" spans="9:11" x14ac:dyDescent="0.2">
      <c r="I1040015" s="3"/>
      <c r="J1040015" s="3"/>
      <c r="K1040015" s="3"/>
    </row>
    <row r="1040016" spans="9:11" x14ac:dyDescent="0.2">
      <c r="I1040016" s="3"/>
      <c r="J1040016" s="3"/>
      <c r="K1040016" s="3"/>
    </row>
    <row r="1040017" spans="9:11" x14ac:dyDescent="0.2">
      <c r="I1040017" s="3"/>
      <c r="J1040017" s="3"/>
      <c r="K1040017" s="3"/>
    </row>
    <row r="1040018" spans="9:11" x14ac:dyDescent="0.2">
      <c r="I1040018" s="3"/>
      <c r="J1040018" s="3"/>
      <c r="K1040018" s="3"/>
    </row>
    <row r="1040019" spans="9:11" x14ac:dyDescent="0.2">
      <c r="I1040019" s="3"/>
      <c r="J1040019" s="3"/>
      <c r="K1040019" s="3"/>
    </row>
    <row r="1040020" spans="9:11" x14ac:dyDescent="0.2">
      <c r="I1040020" s="3"/>
      <c r="J1040020" s="3"/>
      <c r="K1040020" s="3"/>
    </row>
    <row r="1040021" spans="9:11" x14ac:dyDescent="0.2">
      <c r="I1040021" s="3"/>
      <c r="J1040021" s="3"/>
      <c r="K1040021" s="3"/>
    </row>
    <row r="1040022" spans="9:11" x14ac:dyDescent="0.2">
      <c r="I1040022" s="3"/>
      <c r="J1040022" s="3"/>
      <c r="K1040022" s="3"/>
    </row>
    <row r="1040023" spans="9:11" x14ac:dyDescent="0.2">
      <c r="I1040023" s="3"/>
      <c r="J1040023" s="3"/>
      <c r="K1040023" s="3"/>
    </row>
    <row r="1040024" spans="9:11" x14ac:dyDescent="0.2">
      <c r="I1040024" s="3"/>
      <c r="J1040024" s="3"/>
      <c r="K1040024" s="3"/>
    </row>
    <row r="1040025" spans="9:11" x14ac:dyDescent="0.2">
      <c r="I1040025" s="3"/>
      <c r="J1040025" s="3"/>
      <c r="K1040025" s="3"/>
    </row>
    <row r="1040026" spans="9:11" x14ac:dyDescent="0.2">
      <c r="I1040026" s="3"/>
      <c r="J1040026" s="3"/>
      <c r="K1040026" s="3"/>
    </row>
    <row r="1040027" spans="9:11" x14ac:dyDescent="0.2">
      <c r="I1040027" s="3"/>
      <c r="J1040027" s="3"/>
      <c r="K1040027" s="3"/>
    </row>
    <row r="1040028" spans="9:11" x14ac:dyDescent="0.2">
      <c r="I1040028" s="3"/>
      <c r="J1040028" s="3"/>
      <c r="K1040028" s="3"/>
    </row>
    <row r="1040029" spans="9:11" x14ac:dyDescent="0.2">
      <c r="I1040029" s="3"/>
      <c r="J1040029" s="3"/>
      <c r="K1040029" s="3"/>
    </row>
    <row r="1040030" spans="9:11" x14ac:dyDescent="0.2">
      <c r="I1040030" s="3"/>
      <c r="J1040030" s="3"/>
      <c r="K1040030" s="3"/>
    </row>
    <row r="1040031" spans="9:11" x14ac:dyDescent="0.2">
      <c r="I1040031" s="3"/>
      <c r="J1040031" s="3"/>
      <c r="K1040031" s="3"/>
    </row>
    <row r="1040032" spans="9:11" x14ac:dyDescent="0.2">
      <c r="I1040032" s="3"/>
      <c r="J1040032" s="3"/>
      <c r="K1040032" s="3"/>
    </row>
    <row r="1040033" spans="9:11" x14ac:dyDescent="0.2">
      <c r="I1040033" s="3"/>
      <c r="J1040033" s="3"/>
      <c r="K1040033" s="3"/>
    </row>
    <row r="1040034" spans="9:11" x14ac:dyDescent="0.2">
      <c r="I1040034" s="3"/>
      <c r="J1040034" s="3"/>
      <c r="K1040034" s="3"/>
    </row>
    <row r="1040035" spans="9:11" x14ac:dyDescent="0.2">
      <c r="I1040035" s="3"/>
      <c r="J1040035" s="3"/>
      <c r="K1040035" s="3"/>
    </row>
    <row r="1040036" spans="9:11" x14ac:dyDescent="0.2">
      <c r="I1040036" s="3"/>
      <c r="J1040036" s="3"/>
      <c r="K1040036" s="3"/>
    </row>
    <row r="1040037" spans="9:11" x14ac:dyDescent="0.2">
      <c r="I1040037" s="3"/>
      <c r="J1040037" s="3"/>
      <c r="K1040037" s="3"/>
    </row>
    <row r="1040038" spans="9:11" x14ac:dyDescent="0.2">
      <c r="I1040038" s="3"/>
      <c r="J1040038" s="3"/>
      <c r="K1040038" s="3"/>
    </row>
    <row r="1040039" spans="9:11" x14ac:dyDescent="0.2">
      <c r="I1040039" s="3"/>
      <c r="J1040039" s="3"/>
      <c r="K1040039" s="3"/>
    </row>
    <row r="1040040" spans="9:11" x14ac:dyDescent="0.2">
      <c r="I1040040" s="3"/>
      <c r="J1040040" s="3"/>
      <c r="K1040040" s="3"/>
    </row>
    <row r="1040041" spans="9:11" x14ac:dyDescent="0.2">
      <c r="I1040041" s="3"/>
      <c r="J1040041" s="3"/>
      <c r="K1040041" s="3"/>
    </row>
    <row r="1040042" spans="9:11" x14ac:dyDescent="0.2">
      <c r="I1040042" s="3"/>
      <c r="J1040042" s="3"/>
      <c r="K1040042" s="3"/>
    </row>
    <row r="1040043" spans="9:11" x14ac:dyDescent="0.2">
      <c r="I1040043" s="3"/>
      <c r="J1040043" s="3"/>
      <c r="K1040043" s="3"/>
    </row>
    <row r="1040044" spans="9:11" x14ac:dyDescent="0.2">
      <c r="I1040044" s="3"/>
      <c r="J1040044" s="3"/>
      <c r="K1040044" s="3"/>
    </row>
    <row r="1040045" spans="9:11" x14ac:dyDescent="0.2">
      <c r="I1040045" s="3"/>
      <c r="J1040045" s="3"/>
      <c r="K1040045" s="3"/>
    </row>
    <row r="1040046" spans="9:11" x14ac:dyDescent="0.2">
      <c r="I1040046" s="3"/>
      <c r="J1040046" s="3"/>
      <c r="K1040046" s="3"/>
    </row>
    <row r="1040047" spans="9:11" x14ac:dyDescent="0.2">
      <c r="I1040047" s="3"/>
      <c r="J1040047" s="3"/>
      <c r="K1040047" s="3"/>
    </row>
    <row r="1040048" spans="9:11" x14ac:dyDescent="0.2">
      <c r="I1040048" s="3"/>
      <c r="J1040048" s="3"/>
      <c r="K1040048" s="3"/>
    </row>
    <row r="1040049" spans="9:11" x14ac:dyDescent="0.2">
      <c r="I1040049" s="3"/>
      <c r="J1040049" s="3"/>
      <c r="K1040049" s="3"/>
    </row>
    <row r="1040050" spans="9:11" x14ac:dyDescent="0.2">
      <c r="I1040050" s="3"/>
      <c r="J1040050" s="3"/>
      <c r="K1040050" s="3"/>
    </row>
    <row r="1040051" spans="9:11" x14ac:dyDescent="0.2">
      <c r="I1040051" s="3"/>
      <c r="J1040051" s="3"/>
      <c r="K1040051" s="3"/>
    </row>
    <row r="1040052" spans="9:11" x14ac:dyDescent="0.2">
      <c r="I1040052" s="3"/>
      <c r="J1040052" s="3"/>
      <c r="K1040052" s="3"/>
    </row>
    <row r="1040053" spans="9:11" x14ac:dyDescent="0.2">
      <c r="I1040053" s="3"/>
      <c r="J1040053" s="3"/>
      <c r="K1040053" s="3"/>
    </row>
    <row r="1040054" spans="9:11" x14ac:dyDescent="0.2">
      <c r="I1040054" s="3"/>
      <c r="J1040054" s="3"/>
      <c r="K1040054" s="3"/>
    </row>
    <row r="1040055" spans="9:11" x14ac:dyDescent="0.2">
      <c r="I1040055" s="3"/>
      <c r="J1040055" s="3"/>
      <c r="K1040055" s="3"/>
    </row>
    <row r="1040056" spans="9:11" x14ac:dyDescent="0.2">
      <c r="I1040056" s="3"/>
      <c r="J1040056" s="3"/>
      <c r="K1040056" s="3"/>
    </row>
    <row r="1040057" spans="9:11" x14ac:dyDescent="0.2">
      <c r="I1040057" s="3"/>
      <c r="J1040057" s="3"/>
      <c r="K1040057" s="3"/>
    </row>
    <row r="1040058" spans="9:11" x14ac:dyDescent="0.2">
      <c r="I1040058" s="3"/>
      <c r="J1040058" s="3"/>
      <c r="K1040058" s="3"/>
    </row>
    <row r="1040059" spans="9:11" x14ac:dyDescent="0.2">
      <c r="I1040059" s="3"/>
      <c r="J1040059" s="3"/>
      <c r="K1040059" s="3"/>
    </row>
    <row r="1040060" spans="9:11" x14ac:dyDescent="0.2">
      <c r="I1040060" s="3"/>
      <c r="J1040060" s="3"/>
      <c r="K1040060" s="3"/>
    </row>
    <row r="1040061" spans="9:11" x14ac:dyDescent="0.2">
      <c r="I1040061" s="3"/>
      <c r="J1040061" s="3"/>
      <c r="K1040061" s="3"/>
    </row>
    <row r="1040062" spans="9:11" x14ac:dyDescent="0.2">
      <c r="I1040062" s="3"/>
      <c r="J1040062" s="3"/>
      <c r="K1040062" s="3"/>
    </row>
    <row r="1040063" spans="9:11" x14ac:dyDescent="0.2">
      <c r="I1040063" s="3"/>
      <c r="J1040063" s="3"/>
      <c r="K1040063" s="3"/>
    </row>
    <row r="1040064" spans="9:11" x14ac:dyDescent="0.2">
      <c r="I1040064" s="3"/>
      <c r="J1040064" s="3"/>
      <c r="K1040064" s="3"/>
    </row>
    <row r="1040065" spans="9:11" x14ac:dyDescent="0.2">
      <c r="I1040065" s="3"/>
      <c r="J1040065" s="3"/>
      <c r="K1040065" s="3"/>
    </row>
    <row r="1040066" spans="9:11" x14ac:dyDescent="0.2">
      <c r="I1040066" s="3"/>
      <c r="J1040066" s="3"/>
      <c r="K1040066" s="3"/>
    </row>
    <row r="1040067" spans="9:11" x14ac:dyDescent="0.2">
      <c r="I1040067" s="3"/>
      <c r="J1040067" s="3"/>
      <c r="K1040067" s="3"/>
    </row>
    <row r="1040068" spans="9:11" x14ac:dyDescent="0.2">
      <c r="I1040068" s="3"/>
      <c r="J1040068" s="3"/>
      <c r="K1040068" s="3"/>
    </row>
    <row r="1040069" spans="9:11" x14ac:dyDescent="0.2">
      <c r="I1040069" s="3"/>
      <c r="J1040069" s="3"/>
      <c r="K1040069" s="3"/>
    </row>
    <row r="1040070" spans="9:11" x14ac:dyDescent="0.2">
      <c r="I1040070" s="3"/>
      <c r="J1040070" s="3"/>
      <c r="K1040070" s="3"/>
    </row>
    <row r="1040071" spans="9:11" x14ac:dyDescent="0.2">
      <c r="I1040071" s="3"/>
      <c r="J1040071" s="3"/>
      <c r="K1040071" s="3"/>
    </row>
    <row r="1040072" spans="9:11" x14ac:dyDescent="0.2">
      <c r="I1040072" s="3"/>
      <c r="J1040072" s="3"/>
      <c r="K1040072" s="3"/>
    </row>
    <row r="1040073" spans="9:11" x14ac:dyDescent="0.2">
      <c r="I1040073" s="3"/>
      <c r="J1040073" s="3"/>
      <c r="K1040073" s="3"/>
    </row>
    <row r="1040074" spans="9:11" x14ac:dyDescent="0.2">
      <c r="I1040074" s="3"/>
      <c r="J1040074" s="3"/>
      <c r="K1040074" s="3"/>
    </row>
    <row r="1040075" spans="9:11" x14ac:dyDescent="0.2">
      <c r="I1040075" s="3"/>
      <c r="J1040075" s="3"/>
      <c r="K1040075" s="3"/>
    </row>
    <row r="1040076" spans="9:11" x14ac:dyDescent="0.2">
      <c r="I1040076" s="3"/>
      <c r="J1040076" s="3"/>
      <c r="K1040076" s="3"/>
    </row>
    <row r="1040077" spans="9:11" x14ac:dyDescent="0.2">
      <c r="I1040077" s="3"/>
      <c r="J1040077" s="3"/>
      <c r="K1040077" s="3"/>
    </row>
    <row r="1040078" spans="9:11" x14ac:dyDescent="0.2">
      <c r="I1040078" s="3"/>
      <c r="J1040078" s="3"/>
      <c r="K1040078" s="3"/>
    </row>
    <row r="1040079" spans="9:11" x14ac:dyDescent="0.2">
      <c r="I1040079" s="3"/>
      <c r="J1040079" s="3"/>
      <c r="K1040079" s="3"/>
    </row>
    <row r="1040080" spans="9:11" x14ac:dyDescent="0.2">
      <c r="I1040080" s="3"/>
      <c r="J1040080" s="3"/>
      <c r="K1040080" s="3"/>
    </row>
    <row r="1040081" spans="9:11" x14ac:dyDescent="0.2">
      <c r="I1040081" s="3"/>
      <c r="J1040081" s="3"/>
      <c r="K1040081" s="3"/>
    </row>
    <row r="1040082" spans="9:11" x14ac:dyDescent="0.2">
      <c r="I1040082" s="3"/>
      <c r="J1040082" s="3"/>
      <c r="K1040082" s="3"/>
    </row>
    <row r="1040083" spans="9:11" x14ac:dyDescent="0.2">
      <c r="I1040083" s="3"/>
      <c r="J1040083" s="3"/>
      <c r="K1040083" s="3"/>
    </row>
    <row r="1040084" spans="9:11" x14ac:dyDescent="0.2">
      <c r="I1040084" s="3"/>
      <c r="J1040084" s="3"/>
      <c r="K1040084" s="3"/>
    </row>
    <row r="1040085" spans="9:11" x14ac:dyDescent="0.2">
      <c r="I1040085" s="3"/>
      <c r="J1040085" s="3"/>
      <c r="K1040085" s="3"/>
    </row>
    <row r="1040086" spans="9:11" x14ac:dyDescent="0.2">
      <c r="I1040086" s="3"/>
      <c r="J1040086" s="3"/>
      <c r="K1040086" s="3"/>
    </row>
    <row r="1040087" spans="9:11" x14ac:dyDescent="0.2">
      <c r="I1040087" s="3"/>
      <c r="J1040087" s="3"/>
      <c r="K1040087" s="3"/>
    </row>
    <row r="1040088" spans="9:11" x14ac:dyDescent="0.2">
      <c r="I1040088" s="3"/>
      <c r="J1040088" s="3"/>
      <c r="K1040088" s="3"/>
    </row>
    <row r="1040089" spans="9:11" x14ac:dyDescent="0.2">
      <c r="I1040089" s="3"/>
      <c r="J1040089" s="3"/>
      <c r="K1040089" s="3"/>
    </row>
    <row r="1040090" spans="9:11" x14ac:dyDescent="0.2">
      <c r="I1040090" s="3"/>
      <c r="J1040090" s="3"/>
      <c r="K1040090" s="3"/>
    </row>
    <row r="1040091" spans="9:11" x14ac:dyDescent="0.2">
      <c r="I1040091" s="3"/>
      <c r="J1040091" s="3"/>
      <c r="K1040091" s="3"/>
    </row>
    <row r="1040092" spans="9:11" x14ac:dyDescent="0.2">
      <c r="I1040092" s="3"/>
      <c r="J1040092" s="3"/>
      <c r="K1040092" s="3"/>
    </row>
    <row r="1040093" spans="9:11" x14ac:dyDescent="0.2">
      <c r="I1040093" s="3"/>
      <c r="J1040093" s="3"/>
      <c r="K1040093" s="3"/>
    </row>
    <row r="1040094" spans="9:11" x14ac:dyDescent="0.2">
      <c r="I1040094" s="3"/>
      <c r="J1040094" s="3"/>
      <c r="K1040094" s="3"/>
    </row>
    <row r="1040095" spans="9:11" x14ac:dyDescent="0.2">
      <c r="I1040095" s="3"/>
      <c r="J1040095" s="3"/>
      <c r="K1040095" s="3"/>
    </row>
    <row r="1040096" spans="9:11" x14ac:dyDescent="0.2">
      <c r="I1040096" s="3"/>
      <c r="J1040096" s="3"/>
      <c r="K1040096" s="3"/>
    </row>
    <row r="1040097" spans="9:11" x14ac:dyDescent="0.2">
      <c r="I1040097" s="3"/>
      <c r="J1040097" s="3"/>
      <c r="K1040097" s="3"/>
    </row>
    <row r="1040098" spans="9:11" x14ac:dyDescent="0.2">
      <c r="I1040098" s="3"/>
      <c r="J1040098" s="3"/>
      <c r="K1040098" s="3"/>
    </row>
    <row r="1040099" spans="9:11" x14ac:dyDescent="0.2">
      <c r="I1040099" s="3"/>
      <c r="J1040099" s="3"/>
      <c r="K1040099" s="3"/>
    </row>
    <row r="1040100" spans="9:11" x14ac:dyDescent="0.2">
      <c r="I1040100" s="3"/>
      <c r="J1040100" s="3"/>
      <c r="K1040100" s="3"/>
    </row>
    <row r="1040101" spans="9:11" x14ac:dyDescent="0.2">
      <c r="I1040101" s="3"/>
      <c r="J1040101" s="3"/>
      <c r="K1040101" s="3"/>
    </row>
    <row r="1040102" spans="9:11" x14ac:dyDescent="0.2">
      <c r="I1040102" s="3"/>
      <c r="J1040102" s="3"/>
      <c r="K1040102" s="3"/>
    </row>
    <row r="1040103" spans="9:11" x14ac:dyDescent="0.2">
      <c r="I1040103" s="3"/>
      <c r="J1040103" s="3"/>
      <c r="K1040103" s="3"/>
    </row>
    <row r="1040104" spans="9:11" x14ac:dyDescent="0.2">
      <c r="I1040104" s="3"/>
      <c r="J1040104" s="3"/>
      <c r="K1040104" s="3"/>
    </row>
    <row r="1040105" spans="9:11" x14ac:dyDescent="0.2">
      <c r="I1040105" s="3"/>
      <c r="J1040105" s="3"/>
      <c r="K1040105" s="3"/>
    </row>
    <row r="1040106" spans="9:11" x14ac:dyDescent="0.2">
      <c r="I1040106" s="3"/>
      <c r="J1040106" s="3"/>
      <c r="K1040106" s="3"/>
    </row>
    <row r="1040107" spans="9:11" x14ac:dyDescent="0.2">
      <c r="I1040107" s="3"/>
      <c r="J1040107" s="3"/>
      <c r="K1040107" s="3"/>
    </row>
    <row r="1040108" spans="9:11" x14ac:dyDescent="0.2">
      <c r="I1040108" s="3"/>
      <c r="J1040108" s="3"/>
      <c r="K1040108" s="3"/>
    </row>
    <row r="1040109" spans="9:11" x14ac:dyDescent="0.2">
      <c r="I1040109" s="3"/>
      <c r="J1040109" s="3"/>
      <c r="K1040109" s="3"/>
    </row>
    <row r="1040110" spans="9:11" x14ac:dyDescent="0.2">
      <c r="I1040110" s="3"/>
      <c r="J1040110" s="3"/>
      <c r="K1040110" s="3"/>
    </row>
    <row r="1040111" spans="9:11" x14ac:dyDescent="0.2">
      <c r="I1040111" s="3"/>
      <c r="J1040111" s="3"/>
      <c r="K1040111" s="3"/>
    </row>
    <row r="1040112" spans="9:11" x14ac:dyDescent="0.2">
      <c r="I1040112" s="3"/>
      <c r="J1040112" s="3"/>
      <c r="K1040112" s="3"/>
    </row>
    <row r="1040113" spans="9:11" x14ac:dyDescent="0.2">
      <c r="I1040113" s="3"/>
      <c r="J1040113" s="3"/>
      <c r="K1040113" s="3"/>
    </row>
    <row r="1040114" spans="9:11" x14ac:dyDescent="0.2">
      <c r="I1040114" s="3"/>
      <c r="J1040114" s="3"/>
      <c r="K1040114" s="3"/>
    </row>
    <row r="1040115" spans="9:11" x14ac:dyDescent="0.2">
      <c r="I1040115" s="3"/>
      <c r="J1040115" s="3"/>
      <c r="K1040115" s="3"/>
    </row>
    <row r="1040116" spans="9:11" x14ac:dyDescent="0.2">
      <c r="I1040116" s="3"/>
      <c r="J1040116" s="3"/>
      <c r="K1040116" s="3"/>
    </row>
    <row r="1040117" spans="9:11" x14ac:dyDescent="0.2">
      <c r="I1040117" s="3"/>
      <c r="J1040117" s="3"/>
      <c r="K1040117" s="3"/>
    </row>
    <row r="1040118" spans="9:11" x14ac:dyDescent="0.2">
      <c r="I1040118" s="3"/>
      <c r="J1040118" s="3"/>
      <c r="K1040118" s="3"/>
    </row>
    <row r="1040119" spans="9:11" x14ac:dyDescent="0.2">
      <c r="I1040119" s="3"/>
      <c r="J1040119" s="3"/>
      <c r="K1040119" s="3"/>
    </row>
    <row r="1040120" spans="9:11" x14ac:dyDescent="0.2">
      <c r="I1040120" s="3"/>
      <c r="J1040120" s="3"/>
      <c r="K1040120" s="3"/>
    </row>
    <row r="1040121" spans="9:11" x14ac:dyDescent="0.2">
      <c r="I1040121" s="3"/>
      <c r="J1040121" s="3"/>
      <c r="K1040121" s="3"/>
    </row>
    <row r="1040122" spans="9:11" x14ac:dyDescent="0.2">
      <c r="I1040122" s="3"/>
      <c r="J1040122" s="3"/>
      <c r="K1040122" s="3"/>
    </row>
    <row r="1040123" spans="9:11" x14ac:dyDescent="0.2">
      <c r="I1040123" s="3"/>
      <c r="J1040123" s="3"/>
      <c r="K1040123" s="3"/>
    </row>
    <row r="1040124" spans="9:11" x14ac:dyDescent="0.2">
      <c r="I1040124" s="3"/>
      <c r="J1040124" s="3"/>
      <c r="K1040124" s="3"/>
    </row>
    <row r="1040125" spans="9:11" x14ac:dyDescent="0.2">
      <c r="I1040125" s="3"/>
      <c r="J1040125" s="3"/>
      <c r="K1040125" s="3"/>
    </row>
    <row r="1040126" spans="9:11" x14ac:dyDescent="0.2">
      <c r="I1040126" s="3"/>
      <c r="J1040126" s="3"/>
      <c r="K1040126" s="3"/>
    </row>
    <row r="1040127" spans="9:11" x14ac:dyDescent="0.2">
      <c r="I1040127" s="3"/>
      <c r="J1040127" s="3"/>
      <c r="K1040127" s="3"/>
    </row>
    <row r="1040128" spans="9:11" x14ac:dyDescent="0.2">
      <c r="I1040128" s="3"/>
      <c r="J1040128" s="3"/>
      <c r="K1040128" s="3"/>
    </row>
    <row r="1040129" spans="9:11" x14ac:dyDescent="0.2">
      <c r="I1040129" s="3"/>
      <c r="J1040129" s="3"/>
      <c r="K1040129" s="3"/>
    </row>
    <row r="1040130" spans="9:11" x14ac:dyDescent="0.2">
      <c r="I1040130" s="3"/>
      <c r="J1040130" s="3"/>
      <c r="K1040130" s="3"/>
    </row>
    <row r="1040131" spans="9:11" x14ac:dyDescent="0.2">
      <c r="I1040131" s="3"/>
      <c r="J1040131" s="3"/>
      <c r="K1040131" s="3"/>
    </row>
    <row r="1040132" spans="9:11" x14ac:dyDescent="0.2">
      <c r="I1040132" s="3"/>
      <c r="J1040132" s="3"/>
      <c r="K1040132" s="3"/>
    </row>
    <row r="1040133" spans="9:11" x14ac:dyDescent="0.2">
      <c r="I1040133" s="3"/>
      <c r="J1040133" s="3"/>
      <c r="K1040133" s="3"/>
    </row>
    <row r="1040134" spans="9:11" x14ac:dyDescent="0.2">
      <c r="I1040134" s="3"/>
      <c r="J1040134" s="3"/>
      <c r="K1040134" s="3"/>
    </row>
    <row r="1040135" spans="9:11" x14ac:dyDescent="0.2">
      <c r="I1040135" s="3"/>
      <c r="J1040135" s="3"/>
      <c r="K1040135" s="3"/>
    </row>
    <row r="1040136" spans="9:11" x14ac:dyDescent="0.2">
      <c r="I1040136" s="3"/>
      <c r="J1040136" s="3"/>
      <c r="K1040136" s="3"/>
    </row>
    <row r="1040137" spans="9:11" x14ac:dyDescent="0.2">
      <c r="I1040137" s="3"/>
      <c r="J1040137" s="3"/>
      <c r="K1040137" s="3"/>
    </row>
    <row r="1040138" spans="9:11" x14ac:dyDescent="0.2">
      <c r="I1040138" s="3"/>
      <c r="J1040138" s="3"/>
      <c r="K1040138" s="3"/>
    </row>
    <row r="1040139" spans="9:11" x14ac:dyDescent="0.2">
      <c r="I1040139" s="3"/>
      <c r="J1040139" s="3"/>
      <c r="K1040139" s="3"/>
    </row>
    <row r="1040140" spans="9:11" x14ac:dyDescent="0.2">
      <c r="I1040140" s="3"/>
      <c r="J1040140" s="3"/>
      <c r="K1040140" s="3"/>
    </row>
    <row r="1040141" spans="9:11" x14ac:dyDescent="0.2">
      <c r="I1040141" s="3"/>
      <c r="J1040141" s="3"/>
      <c r="K1040141" s="3"/>
    </row>
    <row r="1040142" spans="9:11" x14ac:dyDescent="0.2">
      <c r="I1040142" s="3"/>
      <c r="J1040142" s="3"/>
      <c r="K1040142" s="3"/>
    </row>
    <row r="1040143" spans="9:11" x14ac:dyDescent="0.2">
      <c r="I1040143" s="3"/>
      <c r="J1040143" s="3"/>
      <c r="K1040143" s="3"/>
    </row>
    <row r="1040144" spans="9:11" x14ac:dyDescent="0.2">
      <c r="I1040144" s="3"/>
      <c r="J1040144" s="3"/>
      <c r="K1040144" s="3"/>
    </row>
    <row r="1040145" spans="9:11" x14ac:dyDescent="0.2">
      <c r="I1040145" s="3"/>
      <c r="J1040145" s="3"/>
      <c r="K1040145" s="3"/>
    </row>
    <row r="1040146" spans="9:11" x14ac:dyDescent="0.2">
      <c r="I1040146" s="3"/>
      <c r="J1040146" s="3"/>
      <c r="K1040146" s="3"/>
    </row>
    <row r="1040147" spans="9:11" x14ac:dyDescent="0.2">
      <c r="I1040147" s="3"/>
      <c r="J1040147" s="3"/>
      <c r="K1040147" s="3"/>
    </row>
    <row r="1040148" spans="9:11" x14ac:dyDescent="0.2">
      <c r="I1040148" s="3"/>
      <c r="J1040148" s="3"/>
      <c r="K1040148" s="3"/>
    </row>
    <row r="1040149" spans="9:11" x14ac:dyDescent="0.2">
      <c r="I1040149" s="3"/>
      <c r="J1040149" s="3"/>
      <c r="K1040149" s="3"/>
    </row>
    <row r="1040150" spans="9:11" x14ac:dyDescent="0.2">
      <c r="I1040150" s="3"/>
      <c r="J1040150" s="3"/>
      <c r="K1040150" s="3"/>
    </row>
    <row r="1040151" spans="9:11" x14ac:dyDescent="0.2">
      <c r="I1040151" s="3"/>
      <c r="J1040151" s="3"/>
      <c r="K1040151" s="3"/>
    </row>
    <row r="1040152" spans="9:11" x14ac:dyDescent="0.2">
      <c r="I1040152" s="3"/>
      <c r="J1040152" s="3"/>
      <c r="K1040152" s="3"/>
    </row>
    <row r="1040153" spans="9:11" x14ac:dyDescent="0.2">
      <c r="I1040153" s="3"/>
      <c r="J1040153" s="3"/>
      <c r="K1040153" s="3"/>
    </row>
    <row r="1040154" spans="9:11" x14ac:dyDescent="0.2">
      <c r="I1040154" s="3"/>
      <c r="J1040154" s="3"/>
      <c r="K1040154" s="3"/>
    </row>
    <row r="1040155" spans="9:11" x14ac:dyDescent="0.2">
      <c r="I1040155" s="3"/>
      <c r="J1040155" s="3"/>
      <c r="K1040155" s="3"/>
    </row>
    <row r="1040156" spans="9:11" x14ac:dyDescent="0.2">
      <c r="I1040156" s="3"/>
      <c r="J1040156" s="3"/>
      <c r="K1040156" s="3"/>
    </row>
    <row r="1040157" spans="9:11" x14ac:dyDescent="0.2">
      <c r="I1040157" s="3"/>
      <c r="J1040157" s="3"/>
      <c r="K1040157" s="3"/>
    </row>
    <row r="1040158" spans="9:11" x14ac:dyDescent="0.2">
      <c r="I1040158" s="3"/>
      <c r="J1040158" s="3"/>
      <c r="K1040158" s="3"/>
    </row>
    <row r="1040159" spans="9:11" x14ac:dyDescent="0.2">
      <c r="I1040159" s="3"/>
      <c r="J1040159" s="3"/>
      <c r="K1040159" s="3"/>
    </row>
    <row r="1040160" spans="9:11" x14ac:dyDescent="0.2">
      <c r="I1040160" s="3"/>
      <c r="J1040160" s="3"/>
      <c r="K1040160" s="3"/>
    </row>
    <row r="1040161" spans="9:11" x14ac:dyDescent="0.2">
      <c r="I1040161" s="3"/>
      <c r="J1040161" s="3"/>
      <c r="K1040161" s="3"/>
    </row>
    <row r="1040162" spans="9:11" x14ac:dyDescent="0.2">
      <c r="I1040162" s="3"/>
      <c r="J1040162" s="3"/>
      <c r="K1040162" s="3"/>
    </row>
    <row r="1040163" spans="9:11" x14ac:dyDescent="0.2">
      <c r="I1040163" s="3"/>
      <c r="J1040163" s="3"/>
      <c r="K1040163" s="3"/>
    </row>
    <row r="1040164" spans="9:11" x14ac:dyDescent="0.2">
      <c r="I1040164" s="3"/>
      <c r="J1040164" s="3"/>
      <c r="K1040164" s="3"/>
    </row>
    <row r="1040165" spans="9:11" x14ac:dyDescent="0.2">
      <c r="I1040165" s="3"/>
      <c r="J1040165" s="3"/>
      <c r="K1040165" s="3"/>
    </row>
    <row r="1040166" spans="9:11" x14ac:dyDescent="0.2">
      <c r="I1040166" s="3"/>
      <c r="J1040166" s="3"/>
      <c r="K1040166" s="3"/>
    </row>
    <row r="1040167" spans="9:11" x14ac:dyDescent="0.2">
      <c r="I1040167" s="3"/>
      <c r="J1040167" s="3"/>
      <c r="K1040167" s="3"/>
    </row>
    <row r="1040168" spans="9:11" x14ac:dyDescent="0.2">
      <c r="I1040168" s="3"/>
      <c r="J1040168" s="3"/>
      <c r="K1040168" s="3"/>
    </row>
    <row r="1040169" spans="9:11" x14ac:dyDescent="0.2">
      <c r="I1040169" s="3"/>
      <c r="J1040169" s="3"/>
      <c r="K1040169" s="3"/>
    </row>
    <row r="1040170" spans="9:11" x14ac:dyDescent="0.2">
      <c r="I1040170" s="3"/>
      <c r="J1040170" s="3"/>
      <c r="K1040170" s="3"/>
    </row>
    <row r="1040171" spans="9:11" x14ac:dyDescent="0.2">
      <c r="I1040171" s="3"/>
      <c r="J1040171" s="3"/>
      <c r="K1040171" s="3"/>
    </row>
    <row r="1040172" spans="9:11" x14ac:dyDescent="0.2">
      <c r="I1040172" s="3"/>
      <c r="J1040172" s="3"/>
      <c r="K1040172" s="3"/>
    </row>
    <row r="1040173" spans="9:11" x14ac:dyDescent="0.2">
      <c r="I1040173" s="3"/>
      <c r="J1040173" s="3"/>
      <c r="K1040173" s="3"/>
    </row>
    <row r="1040174" spans="9:11" x14ac:dyDescent="0.2">
      <c r="I1040174" s="3"/>
      <c r="J1040174" s="3"/>
      <c r="K1040174" s="3"/>
    </row>
    <row r="1040175" spans="9:11" x14ac:dyDescent="0.2">
      <c r="I1040175" s="3"/>
      <c r="J1040175" s="3"/>
      <c r="K1040175" s="3"/>
    </row>
    <row r="1040176" spans="9:11" x14ac:dyDescent="0.2">
      <c r="I1040176" s="3"/>
      <c r="J1040176" s="3"/>
      <c r="K1040176" s="3"/>
    </row>
    <row r="1040177" spans="9:11" x14ac:dyDescent="0.2">
      <c r="I1040177" s="3"/>
      <c r="J1040177" s="3"/>
      <c r="K1040177" s="3"/>
    </row>
    <row r="1040178" spans="9:11" x14ac:dyDescent="0.2">
      <c r="I1040178" s="3"/>
      <c r="J1040178" s="3"/>
      <c r="K1040178" s="3"/>
    </row>
    <row r="1040179" spans="9:11" x14ac:dyDescent="0.2">
      <c r="I1040179" s="3"/>
      <c r="J1040179" s="3"/>
      <c r="K1040179" s="3"/>
    </row>
    <row r="1040180" spans="9:11" x14ac:dyDescent="0.2">
      <c r="I1040180" s="3"/>
      <c r="J1040180" s="3"/>
      <c r="K1040180" s="3"/>
    </row>
    <row r="1040181" spans="9:11" x14ac:dyDescent="0.2">
      <c r="I1040181" s="3"/>
      <c r="J1040181" s="3"/>
      <c r="K1040181" s="3"/>
    </row>
    <row r="1040182" spans="9:11" x14ac:dyDescent="0.2">
      <c r="I1040182" s="3"/>
      <c r="J1040182" s="3"/>
      <c r="K1040182" s="3"/>
    </row>
    <row r="1040183" spans="9:11" x14ac:dyDescent="0.2">
      <c r="I1040183" s="3"/>
      <c r="J1040183" s="3"/>
      <c r="K1040183" s="3"/>
    </row>
    <row r="1040184" spans="9:11" x14ac:dyDescent="0.2">
      <c r="I1040184" s="3"/>
      <c r="J1040184" s="3"/>
      <c r="K1040184" s="3"/>
    </row>
    <row r="1040185" spans="9:11" x14ac:dyDescent="0.2">
      <c r="I1040185" s="3"/>
      <c r="J1040185" s="3"/>
      <c r="K1040185" s="3"/>
    </row>
    <row r="1040186" spans="9:11" x14ac:dyDescent="0.2">
      <c r="I1040186" s="3"/>
      <c r="J1040186" s="3"/>
      <c r="K1040186" s="3"/>
    </row>
    <row r="1040187" spans="9:11" x14ac:dyDescent="0.2">
      <c r="I1040187" s="3"/>
      <c r="J1040187" s="3"/>
      <c r="K1040187" s="3"/>
    </row>
    <row r="1040188" spans="9:11" x14ac:dyDescent="0.2">
      <c r="I1040188" s="3"/>
      <c r="J1040188" s="3"/>
      <c r="K1040188" s="3"/>
    </row>
    <row r="1040189" spans="9:11" x14ac:dyDescent="0.2">
      <c r="I1040189" s="3"/>
      <c r="J1040189" s="3"/>
      <c r="K1040189" s="3"/>
    </row>
    <row r="1040190" spans="9:11" x14ac:dyDescent="0.2">
      <c r="I1040190" s="3"/>
      <c r="J1040190" s="3"/>
      <c r="K1040190" s="3"/>
    </row>
    <row r="1040191" spans="9:11" x14ac:dyDescent="0.2">
      <c r="I1040191" s="3"/>
      <c r="J1040191" s="3"/>
      <c r="K1040191" s="3"/>
    </row>
    <row r="1040192" spans="9:11" x14ac:dyDescent="0.2">
      <c r="I1040192" s="3"/>
      <c r="J1040192" s="3"/>
      <c r="K1040192" s="3"/>
    </row>
    <row r="1040193" spans="9:11" x14ac:dyDescent="0.2">
      <c r="I1040193" s="3"/>
      <c r="J1040193" s="3"/>
      <c r="K1040193" s="3"/>
    </row>
    <row r="1040194" spans="9:11" x14ac:dyDescent="0.2">
      <c r="I1040194" s="3"/>
      <c r="J1040194" s="3"/>
      <c r="K1040194" s="3"/>
    </row>
    <row r="1040195" spans="9:11" x14ac:dyDescent="0.2">
      <c r="I1040195" s="3"/>
      <c r="J1040195" s="3"/>
      <c r="K1040195" s="3"/>
    </row>
    <row r="1040196" spans="9:11" x14ac:dyDescent="0.2">
      <c r="I1040196" s="3"/>
      <c r="J1040196" s="3"/>
      <c r="K1040196" s="3"/>
    </row>
    <row r="1040197" spans="9:11" x14ac:dyDescent="0.2">
      <c r="I1040197" s="3"/>
      <c r="J1040197" s="3"/>
      <c r="K1040197" s="3"/>
    </row>
    <row r="1040198" spans="9:11" x14ac:dyDescent="0.2">
      <c r="I1040198" s="3"/>
      <c r="J1040198" s="3"/>
      <c r="K1040198" s="3"/>
    </row>
    <row r="1040199" spans="9:11" x14ac:dyDescent="0.2">
      <c r="I1040199" s="3"/>
      <c r="J1040199" s="3"/>
      <c r="K1040199" s="3"/>
    </row>
    <row r="1040200" spans="9:11" x14ac:dyDescent="0.2">
      <c r="I1040200" s="3"/>
      <c r="J1040200" s="3"/>
      <c r="K1040200" s="3"/>
    </row>
    <row r="1040201" spans="9:11" x14ac:dyDescent="0.2">
      <c r="I1040201" s="3"/>
      <c r="J1040201" s="3"/>
      <c r="K1040201" s="3"/>
    </row>
    <row r="1040202" spans="9:11" x14ac:dyDescent="0.2">
      <c r="I1040202" s="3"/>
      <c r="J1040202" s="3"/>
      <c r="K1040202" s="3"/>
    </row>
    <row r="1040203" spans="9:11" x14ac:dyDescent="0.2">
      <c r="I1040203" s="3"/>
      <c r="J1040203" s="3"/>
      <c r="K1040203" s="3"/>
    </row>
    <row r="1040204" spans="9:11" x14ac:dyDescent="0.2">
      <c r="I1040204" s="3"/>
      <c r="J1040204" s="3"/>
      <c r="K1040204" s="3"/>
    </row>
    <row r="1040205" spans="9:11" x14ac:dyDescent="0.2">
      <c r="I1040205" s="3"/>
      <c r="J1040205" s="3"/>
      <c r="K1040205" s="3"/>
    </row>
    <row r="1040206" spans="9:11" x14ac:dyDescent="0.2">
      <c r="I1040206" s="3"/>
      <c r="J1040206" s="3"/>
      <c r="K1040206" s="3"/>
    </row>
    <row r="1040207" spans="9:11" x14ac:dyDescent="0.2">
      <c r="I1040207" s="3"/>
      <c r="J1040207" s="3"/>
      <c r="K1040207" s="3"/>
    </row>
    <row r="1040208" spans="9:11" x14ac:dyDescent="0.2">
      <c r="I1040208" s="3"/>
      <c r="J1040208" s="3"/>
      <c r="K1040208" s="3"/>
    </row>
    <row r="1040209" spans="9:11" x14ac:dyDescent="0.2">
      <c r="I1040209" s="3"/>
      <c r="J1040209" s="3"/>
      <c r="K1040209" s="3"/>
    </row>
    <row r="1040210" spans="9:11" x14ac:dyDescent="0.2">
      <c r="I1040210" s="3"/>
      <c r="J1040210" s="3"/>
      <c r="K1040210" s="3"/>
    </row>
    <row r="1040211" spans="9:11" x14ac:dyDescent="0.2">
      <c r="I1040211" s="3"/>
      <c r="J1040211" s="3"/>
      <c r="K1040211" s="3"/>
    </row>
    <row r="1040212" spans="9:11" x14ac:dyDescent="0.2">
      <c r="I1040212" s="3"/>
      <c r="J1040212" s="3"/>
      <c r="K1040212" s="3"/>
    </row>
    <row r="1040213" spans="9:11" x14ac:dyDescent="0.2">
      <c r="I1040213" s="3"/>
      <c r="J1040213" s="3"/>
      <c r="K1040213" s="3"/>
    </row>
    <row r="1040214" spans="9:11" x14ac:dyDescent="0.2">
      <c r="I1040214" s="3"/>
      <c r="J1040214" s="3"/>
      <c r="K1040214" s="3"/>
    </row>
    <row r="1040215" spans="9:11" x14ac:dyDescent="0.2">
      <c r="I1040215" s="3"/>
      <c r="J1040215" s="3"/>
      <c r="K1040215" s="3"/>
    </row>
    <row r="1040216" spans="9:11" x14ac:dyDescent="0.2">
      <c r="I1040216" s="3"/>
      <c r="J1040216" s="3"/>
      <c r="K1040216" s="3"/>
    </row>
    <row r="1040217" spans="9:11" x14ac:dyDescent="0.2">
      <c r="I1040217" s="3"/>
      <c r="J1040217" s="3"/>
      <c r="K1040217" s="3"/>
    </row>
    <row r="1040218" spans="9:11" x14ac:dyDescent="0.2">
      <c r="I1040218" s="3"/>
      <c r="J1040218" s="3"/>
      <c r="K1040218" s="3"/>
    </row>
    <row r="1040219" spans="9:11" x14ac:dyDescent="0.2">
      <c r="I1040219" s="3"/>
      <c r="J1040219" s="3"/>
      <c r="K1040219" s="3"/>
    </row>
    <row r="1040220" spans="9:11" x14ac:dyDescent="0.2">
      <c r="I1040220" s="3"/>
      <c r="J1040220" s="3"/>
      <c r="K1040220" s="3"/>
    </row>
    <row r="1040221" spans="9:11" x14ac:dyDescent="0.2">
      <c r="I1040221" s="3"/>
      <c r="J1040221" s="3"/>
      <c r="K1040221" s="3"/>
    </row>
    <row r="1040222" spans="9:11" x14ac:dyDescent="0.2">
      <c r="I1040222" s="3"/>
      <c r="J1040222" s="3"/>
      <c r="K1040222" s="3"/>
    </row>
    <row r="1040223" spans="9:11" x14ac:dyDescent="0.2">
      <c r="I1040223" s="3"/>
      <c r="J1040223" s="3"/>
      <c r="K1040223" s="3"/>
    </row>
    <row r="1040224" spans="9:11" x14ac:dyDescent="0.2">
      <c r="I1040224" s="3"/>
      <c r="J1040224" s="3"/>
      <c r="K1040224" s="3"/>
    </row>
    <row r="1040225" spans="9:11" x14ac:dyDescent="0.2">
      <c r="I1040225" s="3"/>
      <c r="J1040225" s="3"/>
      <c r="K1040225" s="3"/>
    </row>
    <row r="1040226" spans="9:11" x14ac:dyDescent="0.2">
      <c r="I1040226" s="3"/>
      <c r="J1040226" s="3"/>
      <c r="K1040226" s="3"/>
    </row>
    <row r="1040227" spans="9:11" x14ac:dyDescent="0.2">
      <c r="I1040227" s="3"/>
      <c r="J1040227" s="3"/>
      <c r="K1040227" s="3"/>
    </row>
    <row r="1040228" spans="9:11" x14ac:dyDescent="0.2">
      <c r="I1040228" s="3"/>
      <c r="J1040228" s="3"/>
      <c r="K1040228" s="3"/>
    </row>
    <row r="1040229" spans="9:11" x14ac:dyDescent="0.2">
      <c r="I1040229" s="3"/>
      <c r="J1040229" s="3"/>
      <c r="K1040229" s="3"/>
    </row>
    <row r="1040230" spans="9:11" x14ac:dyDescent="0.2">
      <c r="I1040230" s="3"/>
      <c r="J1040230" s="3"/>
      <c r="K1040230" s="3"/>
    </row>
    <row r="1040231" spans="9:11" x14ac:dyDescent="0.2">
      <c r="I1040231" s="3"/>
      <c r="J1040231" s="3"/>
      <c r="K1040231" s="3"/>
    </row>
    <row r="1040232" spans="9:11" x14ac:dyDescent="0.2">
      <c r="I1040232" s="3"/>
      <c r="J1040232" s="3"/>
      <c r="K1040232" s="3"/>
    </row>
    <row r="1040233" spans="9:11" x14ac:dyDescent="0.2">
      <c r="I1040233" s="3"/>
      <c r="J1040233" s="3"/>
      <c r="K1040233" s="3"/>
    </row>
    <row r="1040234" spans="9:11" x14ac:dyDescent="0.2">
      <c r="I1040234" s="3"/>
      <c r="J1040234" s="3"/>
      <c r="K1040234" s="3"/>
    </row>
    <row r="1040235" spans="9:11" x14ac:dyDescent="0.2">
      <c r="I1040235" s="3"/>
      <c r="J1040235" s="3"/>
      <c r="K1040235" s="3"/>
    </row>
    <row r="1040236" spans="9:11" x14ac:dyDescent="0.2">
      <c r="I1040236" s="3"/>
      <c r="J1040236" s="3"/>
      <c r="K1040236" s="3"/>
    </row>
    <row r="1040237" spans="9:11" x14ac:dyDescent="0.2">
      <c r="I1040237" s="3"/>
      <c r="J1040237" s="3"/>
      <c r="K1040237" s="3"/>
    </row>
    <row r="1040238" spans="9:11" x14ac:dyDescent="0.2">
      <c r="I1040238" s="3"/>
      <c r="J1040238" s="3"/>
      <c r="K1040238" s="3"/>
    </row>
    <row r="1040239" spans="9:11" x14ac:dyDescent="0.2">
      <c r="I1040239" s="3"/>
      <c r="J1040239" s="3"/>
      <c r="K1040239" s="3"/>
    </row>
    <row r="1040240" spans="9:11" x14ac:dyDescent="0.2">
      <c r="I1040240" s="3"/>
      <c r="J1040240" s="3"/>
      <c r="K1040240" s="3"/>
    </row>
    <row r="1040241" spans="9:11" x14ac:dyDescent="0.2">
      <c r="I1040241" s="3"/>
      <c r="J1040241" s="3"/>
      <c r="K1040241" s="3"/>
    </row>
    <row r="1040242" spans="9:11" x14ac:dyDescent="0.2">
      <c r="I1040242" s="3"/>
      <c r="J1040242" s="3"/>
      <c r="K1040242" s="3"/>
    </row>
    <row r="1040243" spans="9:11" x14ac:dyDescent="0.2">
      <c r="I1040243" s="3"/>
      <c r="J1040243" s="3"/>
      <c r="K1040243" s="3"/>
    </row>
    <row r="1040244" spans="9:11" x14ac:dyDescent="0.2">
      <c r="I1040244" s="3"/>
      <c r="J1040244" s="3"/>
      <c r="K1040244" s="3"/>
    </row>
    <row r="1040245" spans="9:11" x14ac:dyDescent="0.2">
      <c r="I1040245" s="3"/>
      <c r="J1040245" s="3"/>
      <c r="K1040245" s="3"/>
    </row>
    <row r="1040246" spans="9:11" x14ac:dyDescent="0.2">
      <c r="I1040246" s="3"/>
      <c r="J1040246" s="3"/>
      <c r="K1040246" s="3"/>
    </row>
    <row r="1040247" spans="9:11" x14ac:dyDescent="0.2">
      <c r="I1040247" s="3"/>
      <c r="J1040247" s="3"/>
      <c r="K1040247" s="3"/>
    </row>
    <row r="1040248" spans="9:11" x14ac:dyDescent="0.2">
      <c r="I1040248" s="3"/>
      <c r="J1040248" s="3"/>
      <c r="K1040248" s="3"/>
    </row>
    <row r="1040249" spans="9:11" x14ac:dyDescent="0.2">
      <c r="I1040249" s="3"/>
      <c r="J1040249" s="3"/>
      <c r="K1040249" s="3"/>
    </row>
    <row r="1040250" spans="9:11" x14ac:dyDescent="0.2">
      <c r="I1040250" s="3"/>
      <c r="J1040250" s="3"/>
      <c r="K1040250" s="3"/>
    </row>
    <row r="1040251" spans="9:11" x14ac:dyDescent="0.2">
      <c r="I1040251" s="3"/>
      <c r="J1040251" s="3"/>
      <c r="K1040251" s="3"/>
    </row>
    <row r="1040252" spans="9:11" x14ac:dyDescent="0.2">
      <c r="I1040252" s="3"/>
      <c r="J1040252" s="3"/>
      <c r="K1040252" s="3"/>
    </row>
    <row r="1040253" spans="9:11" x14ac:dyDescent="0.2">
      <c r="I1040253" s="3"/>
      <c r="J1040253" s="3"/>
      <c r="K1040253" s="3"/>
    </row>
    <row r="1040254" spans="9:11" x14ac:dyDescent="0.2">
      <c r="I1040254" s="3"/>
      <c r="J1040254" s="3"/>
      <c r="K1040254" s="3"/>
    </row>
    <row r="1040255" spans="9:11" x14ac:dyDescent="0.2">
      <c r="I1040255" s="3"/>
      <c r="J1040255" s="3"/>
      <c r="K1040255" s="3"/>
    </row>
    <row r="1040256" spans="9:11" x14ac:dyDescent="0.2">
      <c r="I1040256" s="3"/>
      <c r="J1040256" s="3"/>
      <c r="K1040256" s="3"/>
    </row>
    <row r="1040257" spans="9:11" x14ac:dyDescent="0.2">
      <c r="I1040257" s="3"/>
      <c r="J1040257" s="3"/>
      <c r="K1040257" s="3"/>
    </row>
    <row r="1040258" spans="9:11" x14ac:dyDescent="0.2">
      <c r="I1040258" s="3"/>
      <c r="J1040258" s="3"/>
      <c r="K1040258" s="3"/>
    </row>
    <row r="1040259" spans="9:11" x14ac:dyDescent="0.2">
      <c r="I1040259" s="3"/>
      <c r="J1040259" s="3"/>
      <c r="K1040259" s="3"/>
    </row>
    <row r="1040260" spans="9:11" x14ac:dyDescent="0.2">
      <c r="I1040260" s="3"/>
      <c r="J1040260" s="3"/>
      <c r="K1040260" s="3"/>
    </row>
    <row r="1040261" spans="9:11" x14ac:dyDescent="0.2">
      <c r="I1040261" s="3"/>
      <c r="J1040261" s="3"/>
      <c r="K1040261" s="3"/>
    </row>
    <row r="1040262" spans="9:11" x14ac:dyDescent="0.2">
      <c r="I1040262" s="3"/>
      <c r="J1040262" s="3"/>
      <c r="K1040262" s="3"/>
    </row>
    <row r="1040263" spans="9:11" x14ac:dyDescent="0.2">
      <c r="I1040263" s="3"/>
      <c r="J1040263" s="3"/>
      <c r="K1040263" s="3"/>
    </row>
    <row r="1040264" spans="9:11" x14ac:dyDescent="0.2">
      <c r="I1040264" s="3"/>
      <c r="J1040264" s="3"/>
      <c r="K1040264" s="3"/>
    </row>
    <row r="1040265" spans="9:11" x14ac:dyDescent="0.2">
      <c r="I1040265" s="3"/>
      <c r="J1040265" s="3"/>
      <c r="K1040265" s="3"/>
    </row>
    <row r="1040266" spans="9:11" x14ac:dyDescent="0.2">
      <c r="I1040266" s="3"/>
      <c r="J1040266" s="3"/>
      <c r="K1040266" s="3"/>
    </row>
    <row r="1040267" spans="9:11" x14ac:dyDescent="0.2">
      <c r="I1040267" s="3"/>
      <c r="J1040267" s="3"/>
      <c r="K1040267" s="3"/>
    </row>
    <row r="1040268" spans="9:11" x14ac:dyDescent="0.2">
      <c r="I1040268" s="3"/>
      <c r="J1040268" s="3"/>
      <c r="K1040268" s="3"/>
    </row>
    <row r="1040269" spans="9:11" x14ac:dyDescent="0.2">
      <c r="I1040269" s="3"/>
      <c r="J1040269" s="3"/>
      <c r="K1040269" s="3"/>
    </row>
    <row r="1040270" spans="9:11" x14ac:dyDescent="0.2">
      <c r="I1040270" s="3"/>
      <c r="J1040270" s="3"/>
      <c r="K1040270" s="3"/>
    </row>
    <row r="1040271" spans="9:11" x14ac:dyDescent="0.2">
      <c r="I1040271" s="3"/>
      <c r="J1040271" s="3"/>
      <c r="K1040271" s="3"/>
    </row>
    <row r="1040272" spans="9:11" x14ac:dyDescent="0.2">
      <c r="I1040272" s="3"/>
      <c r="J1040272" s="3"/>
      <c r="K1040272" s="3"/>
    </row>
    <row r="1040273" spans="9:11" x14ac:dyDescent="0.2">
      <c r="I1040273" s="3"/>
      <c r="J1040273" s="3"/>
      <c r="K1040273" s="3"/>
    </row>
    <row r="1040274" spans="9:11" x14ac:dyDescent="0.2">
      <c r="I1040274" s="3"/>
      <c r="J1040274" s="3"/>
      <c r="K1040274" s="3"/>
    </row>
    <row r="1040275" spans="9:11" x14ac:dyDescent="0.2">
      <c r="I1040275" s="3"/>
      <c r="J1040275" s="3"/>
      <c r="K1040275" s="3"/>
    </row>
    <row r="1040276" spans="9:11" x14ac:dyDescent="0.2">
      <c r="I1040276" s="3"/>
      <c r="J1040276" s="3"/>
      <c r="K1040276" s="3"/>
    </row>
    <row r="1040277" spans="9:11" x14ac:dyDescent="0.2">
      <c r="I1040277" s="3"/>
      <c r="J1040277" s="3"/>
      <c r="K1040277" s="3"/>
    </row>
    <row r="1040278" spans="9:11" x14ac:dyDescent="0.2">
      <c r="I1040278" s="3"/>
      <c r="J1040278" s="3"/>
      <c r="K1040278" s="3"/>
    </row>
    <row r="1040279" spans="9:11" x14ac:dyDescent="0.2">
      <c r="I1040279" s="3"/>
      <c r="J1040279" s="3"/>
      <c r="K1040279" s="3"/>
    </row>
    <row r="1040280" spans="9:11" x14ac:dyDescent="0.2">
      <c r="I1040280" s="3"/>
      <c r="J1040280" s="3"/>
      <c r="K1040280" s="3"/>
    </row>
    <row r="1040281" spans="9:11" x14ac:dyDescent="0.2">
      <c r="I1040281" s="3"/>
      <c r="J1040281" s="3"/>
      <c r="K1040281" s="3"/>
    </row>
    <row r="1040282" spans="9:11" x14ac:dyDescent="0.2">
      <c r="I1040282" s="3"/>
      <c r="J1040282" s="3"/>
      <c r="K1040282" s="3"/>
    </row>
    <row r="1040283" spans="9:11" x14ac:dyDescent="0.2">
      <c r="I1040283" s="3"/>
      <c r="J1040283" s="3"/>
      <c r="K1040283" s="3"/>
    </row>
    <row r="1040284" spans="9:11" x14ac:dyDescent="0.2">
      <c r="I1040284" s="3"/>
      <c r="J1040284" s="3"/>
      <c r="K1040284" s="3"/>
    </row>
    <row r="1040285" spans="9:11" x14ac:dyDescent="0.2">
      <c r="I1040285" s="3"/>
      <c r="J1040285" s="3"/>
      <c r="K1040285" s="3"/>
    </row>
    <row r="1040286" spans="9:11" x14ac:dyDescent="0.2">
      <c r="I1040286" s="3"/>
      <c r="J1040286" s="3"/>
      <c r="K1040286" s="3"/>
    </row>
    <row r="1040287" spans="9:11" x14ac:dyDescent="0.2">
      <c r="I1040287" s="3"/>
      <c r="J1040287" s="3"/>
      <c r="K1040287" s="3"/>
    </row>
    <row r="1040288" spans="9:11" x14ac:dyDescent="0.2">
      <c r="I1040288" s="3"/>
      <c r="J1040288" s="3"/>
      <c r="K1040288" s="3"/>
    </row>
    <row r="1040289" spans="9:11" x14ac:dyDescent="0.2">
      <c r="I1040289" s="3"/>
      <c r="J1040289" s="3"/>
      <c r="K1040289" s="3"/>
    </row>
    <row r="1040290" spans="9:11" x14ac:dyDescent="0.2">
      <c r="I1040290" s="3"/>
      <c r="J1040290" s="3"/>
      <c r="K1040290" s="3"/>
    </row>
    <row r="1040291" spans="9:11" x14ac:dyDescent="0.2">
      <c r="I1040291" s="3"/>
      <c r="J1040291" s="3"/>
      <c r="K1040291" s="3"/>
    </row>
    <row r="1040292" spans="9:11" x14ac:dyDescent="0.2">
      <c r="I1040292" s="3"/>
      <c r="J1040292" s="3"/>
      <c r="K1040292" s="3"/>
    </row>
    <row r="1040293" spans="9:11" x14ac:dyDescent="0.2">
      <c r="I1040293" s="3"/>
      <c r="J1040293" s="3"/>
      <c r="K1040293" s="3"/>
    </row>
    <row r="1040294" spans="9:11" x14ac:dyDescent="0.2">
      <c r="I1040294" s="3"/>
      <c r="J1040294" s="3"/>
      <c r="K1040294" s="3"/>
    </row>
    <row r="1040295" spans="9:11" x14ac:dyDescent="0.2">
      <c r="I1040295" s="3"/>
      <c r="J1040295" s="3"/>
      <c r="K1040295" s="3"/>
    </row>
    <row r="1040296" spans="9:11" x14ac:dyDescent="0.2">
      <c r="I1040296" s="3"/>
      <c r="J1040296" s="3"/>
      <c r="K1040296" s="3"/>
    </row>
    <row r="1040297" spans="9:11" x14ac:dyDescent="0.2">
      <c r="I1040297" s="3"/>
      <c r="J1040297" s="3"/>
      <c r="K1040297" s="3"/>
    </row>
    <row r="1040298" spans="9:11" x14ac:dyDescent="0.2">
      <c r="I1040298" s="3"/>
      <c r="J1040298" s="3"/>
      <c r="K1040298" s="3"/>
    </row>
    <row r="1040299" spans="9:11" x14ac:dyDescent="0.2">
      <c r="I1040299" s="3"/>
      <c r="J1040299" s="3"/>
      <c r="K1040299" s="3"/>
    </row>
    <row r="1040300" spans="9:11" x14ac:dyDescent="0.2">
      <c r="I1040300" s="3"/>
      <c r="J1040300" s="3"/>
      <c r="K1040300" s="3"/>
    </row>
    <row r="1040301" spans="9:11" x14ac:dyDescent="0.2">
      <c r="I1040301" s="3"/>
      <c r="J1040301" s="3"/>
      <c r="K1040301" s="3"/>
    </row>
    <row r="1040302" spans="9:11" x14ac:dyDescent="0.2">
      <c r="I1040302" s="3"/>
      <c r="J1040302" s="3"/>
      <c r="K1040302" s="3"/>
    </row>
    <row r="1040303" spans="9:11" x14ac:dyDescent="0.2">
      <c r="I1040303" s="3"/>
      <c r="J1040303" s="3"/>
      <c r="K1040303" s="3"/>
    </row>
    <row r="1040304" spans="9:11" x14ac:dyDescent="0.2">
      <c r="I1040304" s="3"/>
      <c r="J1040304" s="3"/>
      <c r="K1040304" s="3"/>
    </row>
    <row r="1040305" spans="9:11" x14ac:dyDescent="0.2">
      <c r="I1040305" s="3"/>
      <c r="J1040305" s="3"/>
      <c r="K1040305" s="3"/>
    </row>
    <row r="1040306" spans="9:11" x14ac:dyDescent="0.2">
      <c r="I1040306" s="3"/>
      <c r="J1040306" s="3"/>
      <c r="K1040306" s="3"/>
    </row>
    <row r="1040307" spans="9:11" x14ac:dyDescent="0.2">
      <c r="I1040307" s="3"/>
      <c r="J1040307" s="3"/>
      <c r="K1040307" s="3"/>
    </row>
    <row r="1040308" spans="9:11" x14ac:dyDescent="0.2">
      <c r="I1040308" s="3"/>
      <c r="J1040308" s="3"/>
      <c r="K1040308" s="3"/>
    </row>
    <row r="1040309" spans="9:11" x14ac:dyDescent="0.2">
      <c r="I1040309" s="3"/>
      <c r="J1040309" s="3"/>
      <c r="K1040309" s="3"/>
    </row>
    <row r="1040310" spans="9:11" x14ac:dyDescent="0.2">
      <c r="I1040310" s="3"/>
      <c r="J1040310" s="3"/>
      <c r="K1040310" s="3"/>
    </row>
    <row r="1040311" spans="9:11" x14ac:dyDescent="0.2">
      <c r="I1040311" s="3"/>
      <c r="J1040311" s="3"/>
      <c r="K1040311" s="3"/>
    </row>
    <row r="1040312" spans="9:11" x14ac:dyDescent="0.2">
      <c r="I1040312" s="3"/>
      <c r="J1040312" s="3"/>
      <c r="K1040312" s="3"/>
    </row>
    <row r="1040313" spans="9:11" x14ac:dyDescent="0.2">
      <c r="I1040313" s="3"/>
      <c r="J1040313" s="3"/>
      <c r="K1040313" s="3"/>
    </row>
    <row r="1040314" spans="9:11" x14ac:dyDescent="0.2">
      <c r="I1040314" s="3"/>
      <c r="J1040314" s="3"/>
      <c r="K1040314" s="3"/>
    </row>
    <row r="1040315" spans="9:11" x14ac:dyDescent="0.2">
      <c r="I1040315" s="3"/>
      <c r="J1040315" s="3"/>
      <c r="K1040315" s="3"/>
    </row>
    <row r="1040316" spans="9:11" x14ac:dyDescent="0.2">
      <c r="I1040316" s="3"/>
      <c r="J1040316" s="3"/>
      <c r="K1040316" s="3"/>
    </row>
    <row r="1040317" spans="9:11" x14ac:dyDescent="0.2">
      <c r="I1040317" s="3"/>
      <c r="J1040317" s="3"/>
      <c r="K1040317" s="3"/>
    </row>
    <row r="1040318" spans="9:11" x14ac:dyDescent="0.2">
      <c r="I1040318" s="3"/>
      <c r="J1040318" s="3"/>
      <c r="K1040318" s="3"/>
    </row>
    <row r="1040319" spans="9:11" x14ac:dyDescent="0.2">
      <c r="I1040319" s="3"/>
      <c r="J1040319" s="3"/>
      <c r="K1040319" s="3"/>
    </row>
    <row r="1040320" spans="9:11" x14ac:dyDescent="0.2">
      <c r="I1040320" s="3"/>
      <c r="J1040320" s="3"/>
      <c r="K1040320" s="3"/>
    </row>
    <row r="1040321" spans="9:11" x14ac:dyDescent="0.2">
      <c r="I1040321" s="3"/>
      <c r="J1040321" s="3"/>
      <c r="K1040321" s="3"/>
    </row>
    <row r="1040322" spans="9:11" x14ac:dyDescent="0.2">
      <c r="I1040322" s="3"/>
      <c r="J1040322" s="3"/>
      <c r="K1040322" s="3"/>
    </row>
    <row r="1040323" spans="9:11" x14ac:dyDescent="0.2">
      <c r="I1040323" s="3"/>
      <c r="J1040323" s="3"/>
      <c r="K1040323" s="3"/>
    </row>
    <row r="1040324" spans="9:11" x14ac:dyDescent="0.2">
      <c r="I1040324" s="3"/>
      <c r="J1040324" s="3"/>
      <c r="K1040324" s="3"/>
    </row>
    <row r="1040325" spans="9:11" x14ac:dyDescent="0.2">
      <c r="I1040325" s="3"/>
      <c r="J1040325" s="3"/>
      <c r="K1040325" s="3"/>
    </row>
    <row r="1040326" spans="9:11" x14ac:dyDescent="0.2">
      <c r="I1040326" s="3"/>
      <c r="J1040326" s="3"/>
      <c r="K1040326" s="3"/>
    </row>
    <row r="1040327" spans="9:11" x14ac:dyDescent="0.2">
      <c r="I1040327" s="3"/>
      <c r="J1040327" s="3"/>
      <c r="K1040327" s="3"/>
    </row>
    <row r="1040328" spans="9:11" x14ac:dyDescent="0.2">
      <c r="I1040328" s="3"/>
      <c r="J1040328" s="3"/>
      <c r="K1040328" s="3"/>
    </row>
    <row r="1040329" spans="9:11" x14ac:dyDescent="0.2">
      <c r="I1040329" s="3"/>
      <c r="J1040329" s="3"/>
      <c r="K1040329" s="3"/>
    </row>
    <row r="1040330" spans="9:11" x14ac:dyDescent="0.2">
      <c r="I1040330" s="3"/>
      <c r="J1040330" s="3"/>
      <c r="K1040330" s="3"/>
    </row>
    <row r="1040331" spans="9:11" x14ac:dyDescent="0.2">
      <c r="I1040331" s="3"/>
      <c r="J1040331" s="3"/>
      <c r="K1040331" s="3"/>
    </row>
    <row r="1040332" spans="9:11" x14ac:dyDescent="0.2">
      <c r="I1040332" s="3"/>
      <c r="J1040332" s="3"/>
      <c r="K1040332" s="3"/>
    </row>
    <row r="1040333" spans="9:11" x14ac:dyDescent="0.2">
      <c r="I1040333" s="3"/>
      <c r="J1040333" s="3"/>
      <c r="K1040333" s="3"/>
    </row>
    <row r="1040334" spans="9:11" x14ac:dyDescent="0.2">
      <c r="I1040334" s="3"/>
      <c r="J1040334" s="3"/>
      <c r="K1040334" s="3"/>
    </row>
    <row r="1040335" spans="9:11" x14ac:dyDescent="0.2">
      <c r="I1040335" s="3"/>
      <c r="J1040335" s="3"/>
      <c r="K1040335" s="3"/>
    </row>
    <row r="1040336" spans="9:11" x14ac:dyDescent="0.2">
      <c r="I1040336" s="3"/>
      <c r="J1040336" s="3"/>
      <c r="K1040336" s="3"/>
    </row>
    <row r="1040337" spans="9:11" x14ac:dyDescent="0.2">
      <c r="I1040337" s="3"/>
      <c r="J1040337" s="3"/>
      <c r="K1040337" s="3"/>
    </row>
    <row r="1040338" spans="9:11" x14ac:dyDescent="0.2">
      <c r="I1040338" s="3"/>
      <c r="J1040338" s="3"/>
      <c r="K1040338" s="3"/>
    </row>
    <row r="1040339" spans="9:11" x14ac:dyDescent="0.2">
      <c r="I1040339" s="3"/>
      <c r="J1040339" s="3"/>
      <c r="K1040339" s="3"/>
    </row>
    <row r="1040340" spans="9:11" x14ac:dyDescent="0.2">
      <c r="I1040340" s="3"/>
      <c r="J1040340" s="3"/>
      <c r="K1040340" s="3"/>
    </row>
    <row r="1040341" spans="9:11" x14ac:dyDescent="0.2">
      <c r="I1040341" s="3"/>
      <c r="J1040341" s="3"/>
      <c r="K1040341" s="3"/>
    </row>
    <row r="1040342" spans="9:11" x14ac:dyDescent="0.2">
      <c r="I1040342" s="3"/>
      <c r="J1040342" s="3"/>
      <c r="K1040342" s="3"/>
    </row>
    <row r="1040343" spans="9:11" x14ac:dyDescent="0.2">
      <c r="I1040343" s="3"/>
      <c r="J1040343" s="3"/>
      <c r="K1040343" s="3"/>
    </row>
    <row r="1040344" spans="9:11" x14ac:dyDescent="0.2">
      <c r="I1040344" s="3"/>
      <c r="J1040344" s="3"/>
      <c r="K1040344" s="3"/>
    </row>
    <row r="1040345" spans="9:11" x14ac:dyDescent="0.2">
      <c r="I1040345" s="3"/>
      <c r="J1040345" s="3"/>
      <c r="K1040345" s="3"/>
    </row>
    <row r="1040346" spans="9:11" x14ac:dyDescent="0.2">
      <c r="I1040346" s="3"/>
      <c r="J1040346" s="3"/>
      <c r="K1040346" s="3"/>
    </row>
    <row r="1040347" spans="9:11" x14ac:dyDescent="0.2">
      <c r="I1040347" s="3"/>
      <c r="J1040347" s="3"/>
      <c r="K1040347" s="3"/>
    </row>
    <row r="1040348" spans="9:11" x14ac:dyDescent="0.2">
      <c r="I1040348" s="3"/>
      <c r="J1040348" s="3"/>
      <c r="K1040348" s="3"/>
    </row>
    <row r="1040349" spans="9:11" x14ac:dyDescent="0.2">
      <c r="I1040349" s="3"/>
      <c r="J1040349" s="3"/>
      <c r="K1040349" s="3"/>
    </row>
    <row r="1040350" spans="9:11" x14ac:dyDescent="0.2">
      <c r="I1040350" s="3"/>
      <c r="J1040350" s="3"/>
      <c r="K1040350" s="3"/>
    </row>
    <row r="1040351" spans="9:11" x14ac:dyDescent="0.2">
      <c r="I1040351" s="3"/>
      <c r="J1040351" s="3"/>
      <c r="K1040351" s="3"/>
    </row>
    <row r="1040352" spans="9:11" x14ac:dyDescent="0.2">
      <c r="I1040352" s="3"/>
      <c r="J1040352" s="3"/>
      <c r="K1040352" s="3"/>
    </row>
    <row r="1040353" spans="9:11" x14ac:dyDescent="0.2">
      <c r="I1040353" s="3"/>
      <c r="J1040353" s="3"/>
      <c r="K1040353" s="3"/>
    </row>
    <row r="1040354" spans="9:11" x14ac:dyDescent="0.2">
      <c r="I1040354" s="3"/>
      <c r="J1040354" s="3"/>
      <c r="K1040354" s="3"/>
    </row>
    <row r="1040355" spans="9:11" x14ac:dyDescent="0.2">
      <c r="I1040355" s="3"/>
      <c r="J1040355" s="3"/>
      <c r="K1040355" s="3"/>
    </row>
    <row r="1040356" spans="9:11" x14ac:dyDescent="0.2">
      <c r="I1040356" s="3"/>
      <c r="J1040356" s="3"/>
      <c r="K1040356" s="3"/>
    </row>
    <row r="1040357" spans="9:11" x14ac:dyDescent="0.2">
      <c r="I1040357" s="3"/>
      <c r="J1040357" s="3"/>
      <c r="K1040357" s="3"/>
    </row>
    <row r="1040358" spans="9:11" x14ac:dyDescent="0.2">
      <c r="I1040358" s="3"/>
      <c r="J1040358" s="3"/>
      <c r="K1040358" s="3"/>
    </row>
    <row r="1040359" spans="9:11" x14ac:dyDescent="0.2">
      <c r="I1040359" s="3"/>
      <c r="J1040359" s="3"/>
      <c r="K1040359" s="3"/>
    </row>
    <row r="1040360" spans="9:11" x14ac:dyDescent="0.2">
      <c r="I1040360" s="3"/>
      <c r="J1040360" s="3"/>
      <c r="K1040360" s="3"/>
    </row>
    <row r="1040361" spans="9:11" x14ac:dyDescent="0.2">
      <c r="I1040361" s="3"/>
      <c r="J1040361" s="3"/>
      <c r="K1040361" s="3"/>
    </row>
    <row r="1040362" spans="9:11" x14ac:dyDescent="0.2">
      <c r="I1040362" s="3"/>
      <c r="J1040362" s="3"/>
      <c r="K1040362" s="3"/>
    </row>
    <row r="1040363" spans="9:11" x14ac:dyDescent="0.2">
      <c r="I1040363" s="3"/>
      <c r="J1040363" s="3"/>
      <c r="K1040363" s="3"/>
    </row>
    <row r="1040364" spans="9:11" x14ac:dyDescent="0.2">
      <c r="I1040364" s="3"/>
      <c r="J1040364" s="3"/>
      <c r="K1040364" s="3"/>
    </row>
    <row r="1040365" spans="9:11" x14ac:dyDescent="0.2">
      <c r="I1040365" s="3"/>
      <c r="J1040365" s="3"/>
      <c r="K1040365" s="3"/>
    </row>
    <row r="1040366" spans="9:11" x14ac:dyDescent="0.2">
      <c r="I1040366" s="3"/>
      <c r="J1040366" s="3"/>
      <c r="K1040366" s="3"/>
    </row>
    <row r="1040367" spans="9:11" x14ac:dyDescent="0.2">
      <c r="I1040367" s="3"/>
      <c r="J1040367" s="3"/>
      <c r="K1040367" s="3"/>
    </row>
    <row r="1040368" spans="9:11" x14ac:dyDescent="0.2">
      <c r="I1040368" s="3"/>
      <c r="J1040368" s="3"/>
      <c r="K1040368" s="3"/>
    </row>
    <row r="1040369" spans="9:11" x14ac:dyDescent="0.2">
      <c r="I1040369" s="3"/>
      <c r="J1040369" s="3"/>
      <c r="K1040369" s="3"/>
    </row>
    <row r="1040370" spans="9:11" x14ac:dyDescent="0.2">
      <c r="I1040370" s="3"/>
      <c r="J1040370" s="3"/>
      <c r="K1040370" s="3"/>
    </row>
    <row r="1040371" spans="9:11" x14ac:dyDescent="0.2">
      <c r="I1040371" s="3"/>
      <c r="J1040371" s="3"/>
      <c r="K1040371" s="3"/>
    </row>
    <row r="1040372" spans="9:11" x14ac:dyDescent="0.2">
      <c r="I1040372" s="3"/>
      <c r="J1040372" s="3"/>
      <c r="K1040372" s="3"/>
    </row>
    <row r="1040373" spans="9:11" x14ac:dyDescent="0.2">
      <c r="I1040373" s="3"/>
      <c r="J1040373" s="3"/>
      <c r="K1040373" s="3"/>
    </row>
    <row r="1040374" spans="9:11" x14ac:dyDescent="0.2">
      <c r="I1040374" s="3"/>
      <c r="J1040374" s="3"/>
      <c r="K1040374" s="3"/>
    </row>
    <row r="1040375" spans="9:11" x14ac:dyDescent="0.2">
      <c r="I1040375" s="3"/>
      <c r="J1040375" s="3"/>
      <c r="K1040375" s="3"/>
    </row>
    <row r="1040376" spans="9:11" x14ac:dyDescent="0.2">
      <c r="I1040376" s="3"/>
      <c r="J1040376" s="3"/>
      <c r="K1040376" s="3"/>
    </row>
    <row r="1040377" spans="9:11" x14ac:dyDescent="0.2">
      <c r="I1040377" s="3"/>
      <c r="J1040377" s="3"/>
      <c r="K1040377" s="3"/>
    </row>
    <row r="1040378" spans="9:11" x14ac:dyDescent="0.2">
      <c r="I1040378" s="3"/>
      <c r="J1040378" s="3"/>
      <c r="K1040378" s="3"/>
    </row>
    <row r="1040379" spans="9:11" x14ac:dyDescent="0.2">
      <c r="I1040379" s="3"/>
      <c r="J1040379" s="3"/>
      <c r="K1040379" s="3"/>
    </row>
    <row r="1040380" spans="9:11" x14ac:dyDescent="0.2">
      <c r="I1040380" s="3"/>
      <c r="J1040380" s="3"/>
      <c r="K1040380" s="3"/>
    </row>
    <row r="1040381" spans="9:11" x14ac:dyDescent="0.2">
      <c r="I1040381" s="3"/>
      <c r="J1040381" s="3"/>
      <c r="K1040381" s="3"/>
    </row>
    <row r="1040382" spans="9:11" x14ac:dyDescent="0.2">
      <c r="I1040382" s="3"/>
      <c r="J1040382" s="3"/>
      <c r="K1040382" s="3"/>
    </row>
    <row r="1040383" spans="9:11" x14ac:dyDescent="0.2">
      <c r="I1040383" s="3"/>
      <c r="J1040383" s="3"/>
      <c r="K1040383" s="3"/>
    </row>
    <row r="1040384" spans="9:11" x14ac:dyDescent="0.2">
      <c r="I1040384" s="3"/>
      <c r="J1040384" s="3"/>
      <c r="K1040384" s="3"/>
    </row>
    <row r="1040385" spans="9:11" x14ac:dyDescent="0.2">
      <c r="I1040385" s="3"/>
      <c r="J1040385" s="3"/>
      <c r="K1040385" s="3"/>
    </row>
    <row r="1040386" spans="9:11" x14ac:dyDescent="0.2">
      <c r="I1040386" s="3"/>
      <c r="J1040386" s="3"/>
      <c r="K1040386" s="3"/>
    </row>
    <row r="1040387" spans="9:11" x14ac:dyDescent="0.2">
      <c r="I1040387" s="3"/>
      <c r="J1040387" s="3"/>
      <c r="K1040387" s="3"/>
    </row>
    <row r="1040388" spans="9:11" x14ac:dyDescent="0.2">
      <c r="I1040388" s="3"/>
      <c r="J1040388" s="3"/>
      <c r="K1040388" s="3"/>
    </row>
    <row r="1040389" spans="9:11" x14ac:dyDescent="0.2">
      <c r="I1040389" s="3"/>
      <c r="J1040389" s="3"/>
      <c r="K1040389" s="3"/>
    </row>
    <row r="1040390" spans="9:11" x14ac:dyDescent="0.2">
      <c r="I1040390" s="3"/>
      <c r="J1040390" s="3"/>
      <c r="K1040390" s="3"/>
    </row>
    <row r="1040391" spans="9:11" x14ac:dyDescent="0.2">
      <c r="I1040391" s="3"/>
      <c r="J1040391" s="3"/>
      <c r="K1040391" s="3"/>
    </row>
    <row r="1040392" spans="9:11" x14ac:dyDescent="0.2">
      <c r="I1040392" s="3"/>
      <c r="J1040392" s="3"/>
      <c r="K1040392" s="3"/>
    </row>
    <row r="1040393" spans="9:11" x14ac:dyDescent="0.2">
      <c r="I1040393" s="3"/>
      <c r="J1040393" s="3"/>
      <c r="K1040393" s="3"/>
    </row>
    <row r="1040394" spans="9:11" x14ac:dyDescent="0.2">
      <c r="I1040394" s="3"/>
      <c r="J1040394" s="3"/>
      <c r="K1040394" s="3"/>
    </row>
    <row r="1040395" spans="9:11" x14ac:dyDescent="0.2">
      <c r="I1040395" s="3"/>
      <c r="J1040395" s="3"/>
      <c r="K1040395" s="3"/>
    </row>
    <row r="1040396" spans="9:11" x14ac:dyDescent="0.2">
      <c r="I1040396" s="3"/>
      <c r="J1040396" s="3"/>
      <c r="K1040396" s="3"/>
    </row>
    <row r="1040397" spans="9:11" x14ac:dyDescent="0.2">
      <c r="I1040397" s="3"/>
      <c r="J1040397" s="3"/>
      <c r="K1040397" s="3"/>
    </row>
    <row r="1040398" spans="9:11" x14ac:dyDescent="0.2">
      <c r="I1040398" s="3"/>
      <c r="J1040398" s="3"/>
      <c r="K1040398" s="3"/>
    </row>
    <row r="1040399" spans="9:11" x14ac:dyDescent="0.2">
      <c r="I1040399" s="3"/>
      <c r="J1040399" s="3"/>
      <c r="K1040399" s="3"/>
    </row>
    <row r="1040400" spans="9:11" x14ac:dyDescent="0.2">
      <c r="I1040400" s="3"/>
      <c r="J1040400" s="3"/>
      <c r="K1040400" s="3"/>
    </row>
    <row r="1040401" spans="9:11" x14ac:dyDescent="0.2">
      <c r="I1040401" s="3"/>
      <c r="J1040401" s="3"/>
      <c r="K1040401" s="3"/>
    </row>
    <row r="1040402" spans="9:11" x14ac:dyDescent="0.2">
      <c r="I1040402" s="3"/>
      <c r="J1040402" s="3"/>
      <c r="K1040402" s="3"/>
    </row>
    <row r="1040403" spans="9:11" x14ac:dyDescent="0.2">
      <c r="I1040403" s="3"/>
      <c r="J1040403" s="3"/>
      <c r="K1040403" s="3"/>
    </row>
    <row r="1040404" spans="9:11" x14ac:dyDescent="0.2">
      <c r="I1040404" s="3"/>
      <c r="J1040404" s="3"/>
      <c r="K1040404" s="3"/>
    </row>
    <row r="1040405" spans="9:11" x14ac:dyDescent="0.2">
      <c r="I1040405" s="3"/>
      <c r="J1040405" s="3"/>
      <c r="K1040405" s="3"/>
    </row>
    <row r="1040406" spans="9:11" x14ac:dyDescent="0.2">
      <c r="I1040406" s="3"/>
      <c r="J1040406" s="3"/>
      <c r="K1040406" s="3"/>
    </row>
    <row r="1040407" spans="9:11" x14ac:dyDescent="0.2">
      <c r="I1040407" s="3"/>
      <c r="J1040407" s="3"/>
      <c r="K1040407" s="3"/>
    </row>
    <row r="1040408" spans="9:11" x14ac:dyDescent="0.2">
      <c r="I1040408" s="3"/>
      <c r="J1040408" s="3"/>
      <c r="K1040408" s="3"/>
    </row>
    <row r="1040409" spans="9:11" x14ac:dyDescent="0.2">
      <c r="I1040409" s="3"/>
      <c r="J1040409" s="3"/>
      <c r="K1040409" s="3"/>
    </row>
    <row r="1040410" spans="9:11" x14ac:dyDescent="0.2">
      <c r="I1040410" s="3"/>
      <c r="J1040410" s="3"/>
      <c r="K1040410" s="3"/>
    </row>
    <row r="1040411" spans="9:11" x14ac:dyDescent="0.2">
      <c r="I1040411" s="3"/>
      <c r="J1040411" s="3"/>
      <c r="K1040411" s="3"/>
    </row>
    <row r="1040412" spans="9:11" x14ac:dyDescent="0.2">
      <c r="I1040412" s="3"/>
      <c r="J1040412" s="3"/>
      <c r="K1040412" s="3"/>
    </row>
    <row r="1040413" spans="9:11" x14ac:dyDescent="0.2">
      <c r="I1040413" s="3"/>
      <c r="J1040413" s="3"/>
      <c r="K1040413" s="3"/>
    </row>
    <row r="1040414" spans="9:11" x14ac:dyDescent="0.2">
      <c r="I1040414" s="3"/>
      <c r="J1040414" s="3"/>
      <c r="K1040414" s="3"/>
    </row>
    <row r="1040415" spans="9:11" x14ac:dyDescent="0.2">
      <c r="I1040415" s="3"/>
      <c r="J1040415" s="3"/>
      <c r="K1040415" s="3"/>
    </row>
    <row r="1040416" spans="9:11" x14ac:dyDescent="0.2">
      <c r="I1040416" s="3"/>
      <c r="J1040416" s="3"/>
      <c r="K1040416" s="3"/>
    </row>
    <row r="1040417" spans="9:11" x14ac:dyDescent="0.2">
      <c r="I1040417" s="3"/>
      <c r="J1040417" s="3"/>
      <c r="K1040417" s="3"/>
    </row>
    <row r="1040418" spans="9:11" x14ac:dyDescent="0.2">
      <c r="I1040418" s="3"/>
      <c r="J1040418" s="3"/>
      <c r="K1040418" s="3"/>
    </row>
    <row r="1040419" spans="9:11" x14ac:dyDescent="0.2">
      <c r="I1040419" s="3"/>
      <c r="J1040419" s="3"/>
      <c r="K1040419" s="3"/>
    </row>
    <row r="1040420" spans="9:11" x14ac:dyDescent="0.2">
      <c r="I1040420" s="3"/>
      <c r="J1040420" s="3"/>
      <c r="K1040420" s="3"/>
    </row>
    <row r="1040421" spans="9:11" x14ac:dyDescent="0.2">
      <c r="I1040421" s="3"/>
      <c r="J1040421" s="3"/>
      <c r="K1040421" s="3"/>
    </row>
    <row r="1040422" spans="9:11" x14ac:dyDescent="0.2">
      <c r="I1040422" s="3"/>
      <c r="J1040422" s="3"/>
      <c r="K1040422" s="3"/>
    </row>
    <row r="1040423" spans="9:11" x14ac:dyDescent="0.2">
      <c r="I1040423" s="3"/>
      <c r="J1040423" s="3"/>
      <c r="K1040423" s="3"/>
    </row>
    <row r="1040424" spans="9:11" x14ac:dyDescent="0.2">
      <c r="I1040424" s="3"/>
      <c r="J1040424" s="3"/>
      <c r="K1040424" s="3"/>
    </row>
    <row r="1040425" spans="9:11" x14ac:dyDescent="0.2">
      <c r="I1040425" s="3"/>
      <c r="J1040425" s="3"/>
      <c r="K1040425" s="3"/>
    </row>
    <row r="1040426" spans="9:11" x14ac:dyDescent="0.2">
      <c r="I1040426" s="3"/>
      <c r="J1040426" s="3"/>
      <c r="K1040426" s="3"/>
    </row>
    <row r="1040427" spans="9:11" x14ac:dyDescent="0.2">
      <c r="I1040427" s="3"/>
      <c r="J1040427" s="3"/>
      <c r="K1040427" s="3"/>
    </row>
    <row r="1040428" spans="9:11" x14ac:dyDescent="0.2">
      <c r="I1040428" s="3"/>
      <c r="J1040428" s="3"/>
      <c r="K1040428" s="3"/>
    </row>
    <row r="1040429" spans="9:11" x14ac:dyDescent="0.2">
      <c r="I1040429" s="3"/>
      <c r="J1040429" s="3"/>
      <c r="K1040429" s="3"/>
    </row>
    <row r="1040430" spans="9:11" x14ac:dyDescent="0.2">
      <c r="I1040430" s="3"/>
      <c r="J1040430" s="3"/>
      <c r="K1040430" s="3"/>
    </row>
    <row r="1040431" spans="9:11" x14ac:dyDescent="0.2">
      <c r="I1040431" s="3"/>
      <c r="J1040431" s="3"/>
      <c r="K1040431" s="3"/>
    </row>
    <row r="1040432" spans="9:11" x14ac:dyDescent="0.2">
      <c r="I1040432" s="3"/>
      <c r="J1040432" s="3"/>
      <c r="K1040432" s="3"/>
    </row>
    <row r="1040433" spans="9:11" x14ac:dyDescent="0.2">
      <c r="I1040433" s="3"/>
      <c r="J1040433" s="3"/>
      <c r="K1040433" s="3"/>
    </row>
    <row r="1040434" spans="9:11" x14ac:dyDescent="0.2">
      <c r="I1040434" s="3"/>
      <c r="J1040434" s="3"/>
      <c r="K1040434" s="3"/>
    </row>
    <row r="1040435" spans="9:11" x14ac:dyDescent="0.2">
      <c r="I1040435" s="3"/>
      <c r="J1040435" s="3"/>
      <c r="K1040435" s="3"/>
    </row>
    <row r="1040436" spans="9:11" x14ac:dyDescent="0.2">
      <c r="I1040436" s="3"/>
      <c r="J1040436" s="3"/>
      <c r="K1040436" s="3"/>
    </row>
    <row r="1040437" spans="9:11" x14ac:dyDescent="0.2">
      <c r="I1040437" s="3"/>
      <c r="J1040437" s="3"/>
      <c r="K1040437" s="3"/>
    </row>
    <row r="1040438" spans="9:11" x14ac:dyDescent="0.2">
      <c r="I1040438" s="3"/>
      <c r="J1040438" s="3"/>
      <c r="K1040438" s="3"/>
    </row>
    <row r="1040439" spans="9:11" x14ac:dyDescent="0.2">
      <c r="I1040439" s="3"/>
      <c r="J1040439" s="3"/>
      <c r="K1040439" s="3"/>
    </row>
    <row r="1040440" spans="9:11" x14ac:dyDescent="0.2">
      <c r="I1040440" s="3"/>
      <c r="J1040440" s="3"/>
      <c r="K1040440" s="3"/>
    </row>
    <row r="1040441" spans="9:11" x14ac:dyDescent="0.2">
      <c r="I1040441" s="3"/>
      <c r="J1040441" s="3"/>
      <c r="K1040441" s="3"/>
    </row>
    <row r="1040442" spans="9:11" x14ac:dyDescent="0.2">
      <c r="I1040442" s="3"/>
      <c r="J1040442" s="3"/>
      <c r="K1040442" s="3"/>
    </row>
    <row r="1040443" spans="9:11" x14ac:dyDescent="0.2">
      <c r="I1040443" s="3"/>
      <c r="J1040443" s="3"/>
      <c r="K1040443" s="3"/>
    </row>
    <row r="1040444" spans="9:11" x14ac:dyDescent="0.2">
      <c r="I1040444" s="3"/>
      <c r="J1040444" s="3"/>
      <c r="K1040444" s="3"/>
    </row>
    <row r="1040445" spans="9:11" x14ac:dyDescent="0.2">
      <c r="I1040445" s="3"/>
      <c r="J1040445" s="3"/>
      <c r="K1040445" s="3"/>
    </row>
    <row r="1040446" spans="9:11" x14ac:dyDescent="0.2">
      <c r="I1040446" s="3"/>
      <c r="J1040446" s="3"/>
      <c r="K1040446" s="3"/>
    </row>
    <row r="1040447" spans="9:11" x14ac:dyDescent="0.2">
      <c r="I1040447" s="3"/>
      <c r="J1040447" s="3"/>
      <c r="K1040447" s="3"/>
    </row>
    <row r="1040448" spans="9:11" x14ac:dyDescent="0.2">
      <c r="I1040448" s="3"/>
      <c r="J1040448" s="3"/>
      <c r="K1040448" s="3"/>
    </row>
    <row r="1040449" spans="9:11" x14ac:dyDescent="0.2">
      <c r="I1040449" s="3"/>
      <c r="J1040449" s="3"/>
      <c r="K1040449" s="3"/>
    </row>
    <row r="1040450" spans="9:11" x14ac:dyDescent="0.2">
      <c r="I1040450" s="3"/>
      <c r="J1040450" s="3"/>
      <c r="K1040450" s="3"/>
    </row>
    <row r="1040451" spans="9:11" x14ac:dyDescent="0.2">
      <c r="I1040451" s="3"/>
      <c r="J1040451" s="3"/>
      <c r="K1040451" s="3"/>
    </row>
    <row r="1040452" spans="9:11" x14ac:dyDescent="0.2">
      <c r="I1040452" s="3"/>
      <c r="J1040452" s="3"/>
      <c r="K1040452" s="3"/>
    </row>
    <row r="1040453" spans="9:11" x14ac:dyDescent="0.2">
      <c r="I1040453" s="3"/>
      <c r="J1040453" s="3"/>
      <c r="K1040453" s="3"/>
    </row>
    <row r="1040454" spans="9:11" x14ac:dyDescent="0.2">
      <c r="I1040454" s="3"/>
      <c r="J1040454" s="3"/>
      <c r="K1040454" s="3"/>
    </row>
    <row r="1040455" spans="9:11" x14ac:dyDescent="0.2">
      <c r="I1040455" s="3"/>
      <c r="J1040455" s="3"/>
      <c r="K1040455" s="3"/>
    </row>
    <row r="1040456" spans="9:11" x14ac:dyDescent="0.2">
      <c r="I1040456" s="3"/>
      <c r="J1040456" s="3"/>
      <c r="K1040456" s="3"/>
    </row>
    <row r="1040457" spans="9:11" x14ac:dyDescent="0.2">
      <c r="I1040457" s="3"/>
      <c r="J1040457" s="3"/>
      <c r="K1040457" s="3"/>
    </row>
    <row r="1040458" spans="9:11" x14ac:dyDescent="0.2">
      <c r="I1040458" s="3"/>
      <c r="J1040458" s="3"/>
      <c r="K1040458" s="3"/>
    </row>
    <row r="1040459" spans="9:11" x14ac:dyDescent="0.2">
      <c r="I1040459" s="3"/>
      <c r="J1040459" s="3"/>
      <c r="K1040459" s="3"/>
    </row>
    <row r="1040460" spans="9:11" x14ac:dyDescent="0.2">
      <c r="I1040460" s="3"/>
      <c r="J1040460" s="3"/>
      <c r="K1040460" s="3"/>
    </row>
    <row r="1040461" spans="9:11" x14ac:dyDescent="0.2">
      <c r="I1040461" s="3"/>
      <c r="J1040461" s="3"/>
      <c r="K1040461" s="3"/>
    </row>
    <row r="1040462" spans="9:11" x14ac:dyDescent="0.2">
      <c r="I1040462" s="3"/>
      <c r="J1040462" s="3"/>
      <c r="K1040462" s="3"/>
    </row>
    <row r="1040463" spans="9:11" x14ac:dyDescent="0.2">
      <c r="I1040463" s="3"/>
      <c r="J1040463" s="3"/>
      <c r="K1040463" s="3"/>
    </row>
    <row r="1040464" spans="9:11" x14ac:dyDescent="0.2">
      <c r="I1040464" s="3"/>
      <c r="J1040464" s="3"/>
      <c r="K1040464" s="3"/>
    </row>
    <row r="1040465" spans="9:11" x14ac:dyDescent="0.2">
      <c r="I1040465" s="3"/>
      <c r="J1040465" s="3"/>
      <c r="K1040465" s="3"/>
    </row>
    <row r="1040466" spans="9:11" x14ac:dyDescent="0.2">
      <c r="I1040466" s="3"/>
      <c r="J1040466" s="3"/>
      <c r="K1040466" s="3"/>
    </row>
    <row r="1040467" spans="9:11" x14ac:dyDescent="0.2">
      <c r="I1040467" s="3"/>
      <c r="J1040467" s="3"/>
      <c r="K1040467" s="3"/>
    </row>
    <row r="1040468" spans="9:11" x14ac:dyDescent="0.2">
      <c r="I1040468" s="3"/>
      <c r="J1040468" s="3"/>
      <c r="K1040468" s="3"/>
    </row>
    <row r="1040469" spans="9:11" x14ac:dyDescent="0.2">
      <c r="I1040469" s="3"/>
      <c r="J1040469" s="3"/>
      <c r="K1040469" s="3"/>
    </row>
    <row r="1040470" spans="9:11" x14ac:dyDescent="0.2">
      <c r="I1040470" s="3"/>
      <c r="J1040470" s="3"/>
      <c r="K1040470" s="3"/>
    </row>
    <row r="1040471" spans="9:11" x14ac:dyDescent="0.2">
      <c r="I1040471" s="3"/>
      <c r="J1040471" s="3"/>
      <c r="K1040471" s="3"/>
    </row>
    <row r="1040472" spans="9:11" x14ac:dyDescent="0.2">
      <c r="I1040472" s="3"/>
      <c r="J1040472" s="3"/>
      <c r="K1040472" s="3"/>
    </row>
    <row r="1040473" spans="9:11" x14ac:dyDescent="0.2">
      <c r="I1040473" s="3"/>
      <c r="J1040473" s="3"/>
      <c r="K1040473" s="3"/>
    </row>
    <row r="1040474" spans="9:11" x14ac:dyDescent="0.2">
      <c r="I1040474" s="3"/>
      <c r="J1040474" s="3"/>
      <c r="K1040474" s="3"/>
    </row>
    <row r="1040475" spans="9:11" x14ac:dyDescent="0.2">
      <c r="I1040475" s="3"/>
      <c r="J1040475" s="3"/>
      <c r="K1040475" s="3"/>
    </row>
    <row r="1040476" spans="9:11" x14ac:dyDescent="0.2">
      <c r="I1040476" s="3"/>
      <c r="J1040476" s="3"/>
      <c r="K1040476" s="3"/>
    </row>
    <row r="1040477" spans="9:11" x14ac:dyDescent="0.2">
      <c r="I1040477" s="3"/>
      <c r="J1040477" s="3"/>
      <c r="K1040477" s="3"/>
    </row>
    <row r="1040478" spans="9:11" x14ac:dyDescent="0.2">
      <c r="I1040478" s="3"/>
      <c r="J1040478" s="3"/>
      <c r="K1040478" s="3"/>
    </row>
    <row r="1040479" spans="9:11" x14ac:dyDescent="0.2">
      <c r="I1040479" s="3"/>
      <c r="J1040479" s="3"/>
      <c r="K1040479" s="3"/>
    </row>
    <row r="1040480" spans="9:11" x14ac:dyDescent="0.2">
      <c r="I1040480" s="3"/>
      <c r="J1040480" s="3"/>
      <c r="K1040480" s="3"/>
    </row>
    <row r="1040481" spans="9:11" x14ac:dyDescent="0.2">
      <c r="I1040481" s="3"/>
      <c r="J1040481" s="3"/>
      <c r="K1040481" s="3"/>
    </row>
    <row r="1040482" spans="9:11" x14ac:dyDescent="0.2">
      <c r="I1040482" s="3"/>
      <c r="J1040482" s="3"/>
      <c r="K1040482" s="3"/>
    </row>
    <row r="1040483" spans="9:11" x14ac:dyDescent="0.2">
      <c r="I1040483" s="3"/>
      <c r="J1040483" s="3"/>
      <c r="K1040483" s="3"/>
    </row>
    <row r="1040484" spans="9:11" x14ac:dyDescent="0.2">
      <c r="I1040484" s="3"/>
      <c r="J1040484" s="3"/>
      <c r="K1040484" s="3"/>
    </row>
    <row r="1040485" spans="9:11" x14ac:dyDescent="0.2">
      <c r="I1040485" s="3"/>
      <c r="J1040485" s="3"/>
      <c r="K1040485" s="3"/>
    </row>
    <row r="1040486" spans="9:11" x14ac:dyDescent="0.2">
      <c r="I1040486" s="3"/>
      <c r="J1040486" s="3"/>
      <c r="K1040486" s="3"/>
    </row>
    <row r="1040487" spans="9:11" x14ac:dyDescent="0.2">
      <c r="I1040487" s="3"/>
      <c r="J1040487" s="3"/>
      <c r="K1040487" s="3"/>
    </row>
    <row r="1040488" spans="9:11" x14ac:dyDescent="0.2">
      <c r="I1040488" s="3"/>
      <c r="J1040488" s="3"/>
      <c r="K1040488" s="3"/>
    </row>
    <row r="1040489" spans="9:11" x14ac:dyDescent="0.2">
      <c r="I1040489" s="3"/>
      <c r="J1040489" s="3"/>
      <c r="K1040489" s="3"/>
    </row>
    <row r="1040490" spans="9:11" x14ac:dyDescent="0.2">
      <c r="I1040490" s="3"/>
      <c r="J1040490" s="3"/>
      <c r="K1040490" s="3"/>
    </row>
    <row r="1040491" spans="9:11" x14ac:dyDescent="0.2">
      <c r="I1040491" s="3"/>
      <c r="J1040491" s="3"/>
      <c r="K1040491" s="3"/>
    </row>
    <row r="1040492" spans="9:11" x14ac:dyDescent="0.2">
      <c r="I1040492" s="3"/>
      <c r="J1040492" s="3"/>
      <c r="K1040492" s="3"/>
    </row>
    <row r="1040493" spans="9:11" x14ac:dyDescent="0.2">
      <c r="I1040493" s="3"/>
      <c r="J1040493" s="3"/>
      <c r="K1040493" s="3"/>
    </row>
    <row r="1040494" spans="9:11" x14ac:dyDescent="0.2">
      <c r="I1040494" s="3"/>
      <c r="J1040494" s="3"/>
      <c r="K1040494" s="3"/>
    </row>
    <row r="1040495" spans="9:11" x14ac:dyDescent="0.2">
      <c r="I1040495" s="3"/>
      <c r="J1040495" s="3"/>
      <c r="K1040495" s="3"/>
    </row>
    <row r="1040496" spans="9:11" x14ac:dyDescent="0.2">
      <c r="I1040496" s="3"/>
      <c r="J1040496" s="3"/>
      <c r="K1040496" s="3"/>
    </row>
    <row r="1040497" spans="9:11" x14ac:dyDescent="0.2">
      <c r="I1040497" s="3"/>
      <c r="J1040497" s="3"/>
      <c r="K1040497" s="3"/>
    </row>
    <row r="1040498" spans="9:11" x14ac:dyDescent="0.2">
      <c r="I1040498" s="3"/>
      <c r="J1040498" s="3"/>
      <c r="K1040498" s="3"/>
    </row>
    <row r="1040499" spans="9:11" x14ac:dyDescent="0.2">
      <c r="I1040499" s="3"/>
      <c r="J1040499" s="3"/>
      <c r="K1040499" s="3"/>
    </row>
    <row r="1040500" spans="9:11" x14ac:dyDescent="0.2">
      <c r="I1040500" s="3"/>
      <c r="J1040500" s="3"/>
      <c r="K1040500" s="3"/>
    </row>
    <row r="1040501" spans="9:11" x14ac:dyDescent="0.2">
      <c r="I1040501" s="3"/>
      <c r="J1040501" s="3"/>
      <c r="K1040501" s="3"/>
    </row>
    <row r="1040502" spans="9:11" x14ac:dyDescent="0.2">
      <c r="I1040502" s="3"/>
      <c r="J1040502" s="3"/>
      <c r="K1040502" s="3"/>
    </row>
    <row r="1040503" spans="9:11" x14ac:dyDescent="0.2">
      <c r="I1040503" s="3"/>
      <c r="J1040503" s="3"/>
      <c r="K1040503" s="3"/>
    </row>
    <row r="1040504" spans="9:11" x14ac:dyDescent="0.2">
      <c r="I1040504" s="3"/>
      <c r="J1040504" s="3"/>
      <c r="K1040504" s="3"/>
    </row>
    <row r="1040505" spans="9:11" x14ac:dyDescent="0.2">
      <c r="I1040505" s="3"/>
      <c r="J1040505" s="3"/>
      <c r="K1040505" s="3"/>
    </row>
    <row r="1040506" spans="9:11" x14ac:dyDescent="0.2">
      <c r="I1040506" s="3"/>
      <c r="J1040506" s="3"/>
      <c r="K1040506" s="3"/>
    </row>
    <row r="1040507" spans="9:11" x14ac:dyDescent="0.2">
      <c r="I1040507" s="3"/>
      <c r="J1040507" s="3"/>
      <c r="K1040507" s="3"/>
    </row>
    <row r="1040508" spans="9:11" x14ac:dyDescent="0.2">
      <c r="I1040508" s="3"/>
      <c r="J1040508" s="3"/>
      <c r="K1040508" s="3"/>
    </row>
    <row r="1040509" spans="9:11" x14ac:dyDescent="0.2">
      <c r="I1040509" s="3"/>
      <c r="J1040509" s="3"/>
      <c r="K1040509" s="3"/>
    </row>
    <row r="1040510" spans="9:11" x14ac:dyDescent="0.2">
      <c r="I1040510" s="3"/>
      <c r="J1040510" s="3"/>
      <c r="K1040510" s="3"/>
    </row>
    <row r="1040511" spans="9:11" x14ac:dyDescent="0.2">
      <c r="I1040511" s="3"/>
      <c r="J1040511" s="3"/>
      <c r="K1040511" s="3"/>
    </row>
    <row r="1040512" spans="9:11" x14ac:dyDescent="0.2">
      <c r="I1040512" s="3"/>
      <c r="J1040512" s="3"/>
      <c r="K1040512" s="3"/>
    </row>
    <row r="1040513" spans="9:11" x14ac:dyDescent="0.2">
      <c r="I1040513" s="3"/>
      <c r="J1040513" s="3"/>
      <c r="K1040513" s="3"/>
    </row>
    <row r="1040514" spans="9:11" x14ac:dyDescent="0.2">
      <c r="I1040514" s="3"/>
      <c r="J1040514" s="3"/>
      <c r="K1040514" s="3"/>
    </row>
    <row r="1040515" spans="9:11" x14ac:dyDescent="0.2">
      <c r="I1040515" s="3"/>
      <c r="J1040515" s="3"/>
      <c r="K1040515" s="3"/>
    </row>
    <row r="1040516" spans="9:11" x14ac:dyDescent="0.2">
      <c r="I1040516" s="3"/>
      <c r="J1040516" s="3"/>
      <c r="K1040516" s="3"/>
    </row>
    <row r="1040517" spans="9:11" x14ac:dyDescent="0.2">
      <c r="I1040517" s="3"/>
      <c r="J1040517" s="3"/>
      <c r="K1040517" s="3"/>
    </row>
    <row r="1040518" spans="9:11" x14ac:dyDescent="0.2">
      <c r="I1040518" s="3"/>
      <c r="J1040518" s="3"/>
      <c r="K1040518" s="3"/>
    </row>
    <row r="1040519" spans="9:11" x14ac:dyDescent="0.2">
      <c r="I1040519" s="3"/>
      <c r="J1040519" s="3"/>
      <c r="K1040519" s="3"/>
    </row>
    <row r="1040520" spans="9:11" x14ac:dyDescent="0.2">
      <c r="I1040520" s="3"/>
      <c r="J1040520" s="3"/>
      <c r="K1040520" s="3"/>
    </row>
    <row r="1040521" spans="9:11" x14ac:dyDescent="0.2">
      <c r="I1040521" s="3"/>
      <c r="J1040521" s="3"/>
      <c r="K1040521" s="3"/>
    </row>
    <row r="1040522" spans="9:11" x14ac:dyDescent="0.2">
      <c r="I1040522" s="3"/>
      <c r="J1040522" s="3"/>
      <c r="K1040522" s="3"/>
    </row>
    <row r="1040523" spans="9:11" x14ac:dyDescent="0.2">
      <c r="I1040523" s="3"/>
      <c r="J1040523" s="3"/>
      <c r="K1040523" s="3"/>
    </row>
    <row r="1040524" spans="9:11" x14ac:dyDescent="0.2">
      <c r="I1040524" s="3"/>
      <c r="J1040524" s="3"/>
      <c r="K1040524" s="3"/>
    </row>
    <row r="1040525" spans="9:11" x14ac:dyDescent="0.2">
      <c r="I1040525" s="3"/>
      <c r="J1040525" s="3"/>
      <c r="K1040525" s="3"/>
    </row>
    <row r="1040526" spans="9:11" x14ac:dyDescent="0.2">
      <c r="I1040526" s="3"/>
      <c r="J1040526" s="3"/>
      <c r="K1040526" s="3"/>
    </row>
    <row r="1040527" spans="9:11" x14ac:dyDescent="0.2">
      <c r="I1040527" s="3"/>
      <c r="J1040527" s="3"/>
      <c r="K1040527" s="3"/>
    </row>
    <row r="1040528" spans="9:11" x14ac:dyDescent="0.2">
      <c r="I1040528" s="3"/>
      <c r="J1040528" s="3"/>
      <c r="K1040528" s="3"/>
    </row>
    <row r="1040529" spans="9:11" x14ac:dyDescent="0.2">
      <c r="I1040529" s="3"/>
      <c r="J1040529" s="3"/>
      <c r="K1040529" s="3"/>
    </row>
    <row r="1040530" spans="9:11" x14ac:dyDescent="0.2">
      <c r="I1040530" s="3"/>
      <c r="J1040530" s="3"/>
      <c r="K1040530" s="3"/>
    </row>
    <row r="1040531" spans="9:11" x14ac:dyDescent="0.2">
      <c r="I1040531" s="3"/>
      <c r="J1040531" s="3"/>
      <c r="K1040531" s="3"/>
    </row>
    <row r="1040532" spans="9:11" x14ac:dyDescent="0.2">
      <c r="I1040532" s="3"/>
      <c r="J1040532" s="3"/>
      <c r="K1040532" s="3"/>
    </row>
    <row r="1040533" spans="9:11" x14ac:dyDescent="0.2">
      <c r="I1040533" s="3"/>
      <c r="J1040533" s="3"/>
      <c r="K1040533" s="3"/>
    </row>
    <row r="1040534" spans="9:11" x14ac:dyDescent="0.2">
      <c r="I1040534" s="3"/>
      <c r="J1040534" s="3"/>
      <c r="K1040534" s="3"/>
    </row>
    <row r="1040535" spans="9:11" x14ac:dyDescent="0.2">
      <c r="I1040535" s="3"/>
      <c r="J1040535" s="3"/>
      <c r="K1040535" s="3"/>
    </row>
    <row r="1040536" spans="9:11" x14ac:dyDescent="0.2">
      <c r="I1040536" s="3"/>
      <c r="J1040536" s="3"/>
      <c r="K1040536" s="3"/>
    </row>
    <row r="1040537" spans="9:11" x14ac:dyDescent="0.2">
      <c r="I1040537" s="3"/>
      <c r="J1040537" s="3"/>
      <c r="K1040537" s="3"/>
    </row>
    <row r="1040538" spans="9:11" x14ac:dyDescent="0.2">
      <c r="I1040538" s="3"/>
      <c r="J1040538" s="3"/>
      <c r="K1040538" s="3"/>
    </row>
    <row r="1040539" spans="9:11" x14ac:dyDescent="0.2">
      <c r="I1040539" s="3"/>
      <c r="J1040539" s="3"/>
      <c r="K1040539" s="3"/>
    </row>
    <row r="1040540" spans="9:11" x14ac:dyDescent="0.2">
      <c r="I1040540" s="3"/>
      <c r="J1040540" s="3"/>
      <c r="K1040540" s="3"/>
    </row>
    <row r="1040541" spans="9:11" x14ac:dyDescent="0.2">
      <c r="I1040541" s="3"/>
      <c r="J1040541" s="3"/>
      <c r="K1040541" s="3"/>
    </row>
    <row r="1040542" spans="9:11" x14ac:dyDescent="0.2">
      <c r="I1040542" s="3"/>
      <c r="J1040542" s="3"/>
      <c r="K1040542" s="3"/>
    </row>
    <row r="1040543" spans="9:11" x14ac:dyDescent="0.2">
      <c r="I1040543" s="3"/>
      <c r="J1040543" s="3"/>
      <c r="K1040543" s="3"/>
    </row>
    <row r="1040544" spans="9:11" x14ac:dyDescent="0.2">
      <c r="I1040544" s="3"/>
      <c r="J1040544" s="3"/>
      <c r="K1040544" s="3"/>
    </row>
    <row r="1040545" spans="9:11" x14ac:dyDescent="0.2">
      <c r="I1040545" s="3"/>
      <c r="J1040545" s="3"/>
      <c r="K1040545" s="3"/>
    </row>
    <row r="1040546" spans="9:11" x14ac:dyDescent="0.2">
      <c r="I1040546" s="3"/>
      <c r="J1040546" s="3"/>
      <c r="K1040546" s="3"/>
    </row>
    <row r="1040547" spans="9:11" x14ac:dyDescent="0.2">
      <c r="I1040547" s="3"/>
      <c r="J1040547" s="3"/>
      <c r="K1040547" s="3"/>
    </row>
    <row r="1040548" spans="9:11" x14ac:dyDescent="0.2">
      <c r="I1040548" s="3"/>
      <c r="J1040548" s="3"/>
      <c r="K1040548" s="3"/>
    </row>
    <row r="1040549" spans="9:11" x14ac:dyDescent="0.2">
      <c r="I1040549" s="3"/>
      <c r="J1040549" s="3"/>
      <c r="K1040549" s="3"/>
    </row>
    <row r="1040550" spans="9:11" x14ac:dyDescent="0.2">
      <c r="I1040550" s="3"/>
      <c r="J1040550" s="3"/>
      <c r="K1040550" s="3"/>
    </row>
    <row r="1040551" spans="9:11" x14ac:dyDescent="0.2">
      <c r="I1040551" s="3"/>
      <c r="J1040551" s="3"/>
      <c r="K1040551" s="3"/>
    </row>
    <row r="1040552" spans="9:11" x14ac:dyDescent="0.2">
      <c r="I1040552" s="3"/>
      <c r="J1040552" s="3"/>
      <c r="K1040552" s="3"/>
    </row>
    <row r="1040553" spans="9:11" x14ac:dyDescent="0.2">
      <c r="I1040553" s="3"/>
      <c r="J1040553" s="3"/>
      <c r="K1040553" s="3"/>
    </row>
    <row r="1040554" spans="9:11" x14ac:dyDescent="0.2">
      <c r="I1040554" s="3"/>
      <c r="J1040554" s="3"/>
      <c r="K1040554" s="3"/>
    </row>
    <row r="1040555" spans="9:11" x14ac:dyDescent="0.2">
      <c r="I1040555" s="3"/>
      <c r="J1040555" s="3"/>
      <c r="K1040555" s="3"/>
    </row>
    <row r="1040556" spans="9:11" x14ac:dyDescent="0.2">
      <c r="I1040556" s="3"/>
      <c r="J1040556" s="3"/>
      <c r="K1040556" s="3"/>
    </row>
    <row r="1040557" spans="9:11" x14ac:dyDescent="0.2">
      <c r="I1040557" s="3"/>
      <c r="J1040557" s="3"/>
      <c r="K1040557" s="3"/>
    </row>
    <row r="1040558" spans="9:11" x14ac:dyDescent="0.2">
      <c r="I1040558" s="3"/>
      <c r="J1040558" s="3"/>
      <c r="K1040558" s="3"/>
    </row>
    <row r="1040559" spans="9:11" x14ac:dyDescent="0.2">
      <c r="I1040559" s="3"/>
      <c r="J1040559" s="3"/>
      <c r="K1040559" s="3"/>
    </row>
    <row r="1040560" spans="9:11" x14ac:dyDescent="0.2">
      <c r="I1040560" s="3"/>
      <c r="J1040560" s="3"/>
      <c r="K1040560" s="3"/>
    </row>
    <row r="1040561" spans="9:11" x14ac:dyDescent="0.2">
      <c r="I1040561" s="3"/>
      <c r="J1040561" s="3"/>
      <c r="K1040561" s="3"/>
    </row>
    <row r="1040562" spans="9:11" x14ac:dyDescent="0.2">
      <c r="I1040562" s="3"/>
      <c r="J1040562" s="3"/>
      <c r="K1040562" s="3"/>
    </row>
    <row r="1040563" spans="9:11" x14ac:dyDescent="0.2">
      <c r="I1040563" s="3"/>
      <c r="J1040563" s="3"/>
      <c r="K1040563" s="3"/>
    </row>
    <row r="1040564" spans="9:11" x14ac:dyDescent="0.2">
      <c r="I1040564" s="3"/>
      <c r="J1040564" s="3"/>
      <c r="K1040564" s="3"/>
    </row>
    <row r="1040565" spans="9:11" x14ac:dyDescent="0.2">
      <c r="I1040565" s="3"/>
      <c r="J1040565" s="3"/>
      <c r="K1040565" s="3"/>
    </row>
    <row r="1040566" spans="9:11" x14ac:dyDescent="0.2">
      <c r="I1040566" s="3"/>
      <c r="J1040566" s="3"/>
      <c r="K1040566" s="3"/>
    </row>
    <row r="1040567" spans="9:11" x14ac:dyDescent="0.2">
      <c r="I1040567" s="3"/>
      <c r="J1040567" s="3"/>
      <c r="K1040567" s="3"/>
    </row>
    <row r="1040568" spans="9:11" x14ac:dyDescent="0.2">
      <c r="I1040568" s="3"/>
      <c r="J1040568" s="3"/>
      <c r="K1040568" s="3"/>
    </row>
    <row r="1040569" spans="9:11" x14ac:dyDescent="0.2">
      <c r="I1040569" s="3"/>
      <c r="J1040569" s="3"/>
      <c r="K1040569" s="3"/>
    </row>
    <row r="1040570" spans="9:11" x14ac:dyDescent="0.2">
      <c r="I1040570" s="3"/>
      <c r="J1040570" s="3"/>
      <c r="K1040570" s="3"/>
    </row>
    <row r="1040571" spans="9:11" x14ac:dyDescent="0.2">
      <c r="I1040571" s="3"/>
      <c r="J1040571" s="3"/>
      <c r="K1040571" s="3"/>
    </row>
    <row r="1040572" spans="9:11" x14ac:dyDescent="0.2">
      <c r="I1040572" s="3"/>
      <c r="J1040572" s="3"/>
      <c r="K1040572" s="3"/>
    </row>
    <row r="1040573" spans="9:11" x14ac:dyDescent="0.2">
      <c r="I1040573" s="3"/>
      <c r="J1040573" s="3"/>
      <c r="K1040573" s="3"/>
    </row>
    <row r="1040574" spans="9:11" x14ac:dyDescent="0.2">
      <c r="I1040574" s="3"/>
      <c r="J1040574" s="3"/>
      <c r="K1040574" s="3"/>
    </row>
    <row r="1040575" spans="9:11" x14ac:dyDescent="0.2">
      <c r="I1040575" s="3"/>
      <c r="J1040575" s="3"/>
      <c r="K1040575" s="3"/>
    </row>
    <row r="1040576" spans="9:11" x14ac:dyDescent="0.2">
      <c r="I1040576" s="3"/>
      <c r="J1040576" s="3"/>
      <c r="K1040576" s="3"/>
    </row>
    <row r="1040577" spans="9:11" x14ac:dyDescent="0.2">
      <c r="I1040577" s="3"/>
      <c r="J1040577" s="3"/>
      <c r="K1040577" s="3"/>
    </row>
    <row r="1040578" spans="9:11" x14ac:dyDescent="0.2">
      <c r="I1040578" s="3"/>
      <c r="J1040578" s="3"/>
      <c r="K1040578" s="3"/>
    </row>
    <row r="1040579" spans="9:11" x14ac:dyDescent="0.2">
      <c r="I1040579" s="3"/>
      <c r="J1040579" s="3"/>
      <c r="K1040579" s="3"/>
    </row>
    <row r="1040580" spans="9:11" x14ac:dyDescent="0.2">
      <c r="I1040580" s="3"/>
      <c r="J1040580" s="3"/>
      <c r="K1040580" s="3"/>
    </row>
    <row r="1040581" spans="9:11" x14ac:dyDescent="0.2">
      <c r="I1040581" s="3"/>
      <c r="J1040581" s="3"/>
      <c r="K1040581" s="3"/>
    </row>
    <row r="1040582" spans="9:11" x14ac:dyDescent="0.2">
      <c r="I1040582" s="3"/>
      <c r="J1040582" s="3"/>
      <c r="K1040582" s="3"/>
    </row>
    <row r="1040583" spans="9:11" x14ac:dyDescent="0.2">
      <c r="I1040583" s="3"/>
      <c r="J1040583" s="3"/>
      <c r="K1040583" s="3"/>
    </row>
    <row r="1040584" spans="9:11" x14ac:dyDescent="0.2">
      <c r="I1040584" s="3"/>
      <c r="J1040584" s="3"/>
      <c r="K1040584" s="3"/>
    </row>
    <row r="1040585" spans="9:11" x14ac:dyDescent="0.2">
      <c r="I1040585" s="3"/>
      <c r="J1040585" s="3"/>
      <c r="K1040585" s="3"/>
    </row>
    <row r="1040586" spans="9:11" x14ac:dyDescent="0.2">
      <c r="I1040586" s="3"/>
      <c r="J1040586" s="3"/>
      <c r="K1040586" s="3"/>
    </row>
    <row r="1040587" spans="9:11" x14ac:dyDescent="0.2">
      <c r="I1040587" s="3"/>
      <c r="J1040587" s="3"/>
      <c r="K1040587" s="3"/>
    </row>
    <row r="1040588" spans="9:11" x14ac:dyDescent="0.2">
      <c r="I1040588" s="3"/>
      <c r="J1040588" s="3"/>
      <c r="K1040588" s="3"/>
    </row>
    <row r="1040589" spans="9:11" x14ac:dyDescent="0.2">
      <c r="I1040589" s="3"/>
      <c r="J1040589" s="3"/>
      <c r="K1040589" s="3"/>
    </row>
    <row r="1040590" spans="9:11" x14ac:dyDescent="0.2">
      <c r="I1040590" s="3"/>
      <c r="J1040590" s="3"/>
      <c r="K1040590" s="3"/>
    </row>
    <row r="1040591" spans="9:11" x14ac:dyDescent="0.2">
      <c r="I1040591" s="3"/>
      <c r="J1040591" s="3"/>
      <c r="K1040591" s="3"/>
    </row>
    <row r="1040592" spans="9:11" x14ac:dyDescent="0.2">
      <c r="I1040592" s="3"/>
      <c r="J1040592" s="3"/>
      <c r="K1040592" s="3"/>
    </row>
    <row r="1040593" spans="9:11" x14ac:dyDescent="0.2">
      <c r="I1040593" s="3"/>
      <c r="J1040593" s="3"/>
      <c r="K1040593" s="3"/>
    </row>
    <row r="1040594" spans="9:11" x14ac:dyDescent="0.2">
      <c r="I1040594" s="3"/>
      <c r="J1040594" s="3"/>
      <c r="K1040594" s="3"/>
    </row>
    <row r="1040595" spans="9:11" x14ac:dyDescent="0.2">
      <c r="I1040595" s="3"/>
      <c r="J1040595" s="3"/>
      <c r="K1040595" s="3"/>
    </row>
    <row r="1040596" spans="9:11" x14ac:dyDescent="0.2">
      <c r="I1040596" s="3"/>
      <c r="J1040596" s="3"/>
      <c r="K1040596" s="3"/>
    </row>
    <row r="1040597" spans="9:11" x14ac:dyDescent="0.2">
      <c r="I1040597" s="3"/>
      <c r="J1040597" s="3"/>
      <c r="K1040597" s="3"/>
    </row>
    <row r="1040598" spans="9:11" x14ac:dyDescent="0.2">
      <c r="I1040598" s="3"/>
      <c r="J1040598" s="3"/>
      <c r="K1040598" s="3"/>
    </row>
    <row r="1040599" spans="9:11" x14ac:dyDescent="0.2">
      <c r="I1040599" s="3"/>
      <c r="J1040599" s="3"/>
      <c r="K1040599" s="3"/>
    </row>
    <row r="1040600" spans="9:11" x14ac:dyDescent="0.2">
      <c r="I1040600" s="3"/>
      <c r="J1040600" s="3"/>
      <c r="K1040600" s="3"/>
    </row>
    <row r="1040601" spans="9:11" x14ac:dyDescent="0.2">
      <c r="I1040601" s="3"/>
      <c r="J1040601" s="3"/>
      <c r="K1040601" s="3"/>
    </row>
    <row r="1040602" spans="9:11" x14ac:dyDescent="0.2">
      <c r="I1040602" s="3"/>
      <c r="J1040602" s="3"/>
      <c r="K1040602" s="3"/>
    </row>
    <row r="1040603" spans="9:11" x14ac:dyDescent="0.2">
      <c r="I1040603" s="3"/>
      <c r="J1040603" s="3"/>
      <c r="K1040603" s="3"/>
    </row>
    <row r="1040604" spans="9:11" x14ac:dyDescent="0.2">
      <c r="I1040604" s="3"/>
      <c r="J1040604" s="3"/>
      <c r="K1040604" s="3"/>
    </row>
    <row r="1040605" spans="9:11" x14ac:dyDescent="0.2">
      <c r="I1040605" s="3"/>
      <c r="J1040605" s="3"/>
      <c r="K1040605" s="3"/>
    </row>
    <row r="1040606" spans="9:11" x14ac:dyDescent="0.2">
      <c r="I1040606" s="3"/>
      <c r="J1040606" s="3"/>
      <c r="K1040606" s="3"/>
    </row>
    <row r="1040607" spans="9:11" x14ac:dyDescent="0.2">
      <c r="I1040607" s="3"/>
      <c r="J1040607" s="3"/>
      <c r="K1040607" s="3"/>
    </row>
    <row r="1040608" spans="9:11" x14ac:dyDescent="0.2">
      <c r="I1040608" s="3"/>
      <c r="J1040608" s="3"/>
      <c r="K1040608" s="3"/>
    </row>
    <row r="1040609" spans="9:11" x14ac:dyDescent="0.2">
      <c r="I1040609" s="3"/>
      <c r="J1040609" s="3"/>
      <c r="K1040609" s="3"/>
    </row>
    <row r="1040610" spans="9:11" x14ac:dyDescent="0.2">
      <c r="I1040610" s="3"/>
      <c r="J1040610" s="3"/>
      <c r="K1040610" s="3"/>
    </row>
    <row r="1040611" spans="9:11" x14ac:dyDescent="0.2">
      <c r="I1040611" s="3"/>
      <c r="J1040611" s="3"/>
      <c r="K1040611" s="3"/>
    </row>
    <row r="1040612" spans="9:11" x14ac:dyDescent="0.2">
      <c r="I1040612" s="3"/>
      <c r="J1040612" s="3"/>
      <c r="K1040612" s="3"/>
    </row>
    <row r="1040613" spans="9:11" x14ac:dyDescent="0.2">
      <c r="I1040613" s="3"/>
      <c r="J1040613" s="3"/>
      <c r="K1040613" s="3"/>
    </row>
    <row r="1040614" spans="9:11" x14ac:dyDescent="0.2">
      <c r="I1040614" s="3"/>
      <c r="J1040614" s="3"/>
      <c r="K1040614" s="3"/>
    </row>
    <row r="1040615" spans="9:11" x14ac:dyDescent="0.2">
      <c r="I1040615" s="3"/>
      <c r="J1040615" s="3"/>
      <c r="K1040615" s="3"/>
    </row>
    <row r="1040616" spans="9:11" x14ac:dyDescent="0.2">
      <c r="I1040616" s="3"/>
      <c r="J1040616" s="3"/>
      <c r="K1040616" s="3"/>
    </row>
    <row r="1040617" spans="9:11" x14ac:dyDescent="0.2">
      <c r="I1040617" s="3"/>
      <c r="J1040617" s="3"/>
      <c r="K1040617" s="3"/>
    </row>
    <row r="1040618" spans="9:11" x14ac:dyDescent="0.2">
      <c r="I1040618" s="3"/>
      <c r="J1040618" s="3"/>
      <c r="K1040618" s="3"/>
    </row>
    <row r="1040619" spans="9:11" x14ac:dyDescent="0.2">
      <c r="I1040619" s="3"/>
      <c r="J1040619" s="3"/>
      <c r="K1040619" s="3"/>
    </row>
    <row r="1040620" spans="9:11" x14ac:dyDescent="0.2">
      <c r="I1040620" s="3"/>
      <c r="J1040620" s="3"/>
      <c r="K1040620" s="3"/>
    </row>
    <row r="1040621" spans="9:11" x14ac:dyDescent="0.2">
      <c r="I1040621" s="3"/>
      <c r="J1040621" s="3"/>
      <c r="K1040621" s="3"/>
    </row>
    <row r="1040622" spans="9:11" x14ac:dyDescent="0.2">
      <c r="I1040622" s="3"/>
      <c r="J1040622" s="3"/>
      <c r="K1040622" s="3"/>
    </row>
    <row r="1040623" spans="9:11" x14ac:dyDescent="0.2">
      <c r="I1040623" s="3"/>
      <c r="J1040623" s="3"/>
      <c r="K1040623" s="3"/>
    </row>
    <row r="1040624" spans="9:11" x14ac:dyDescent="0.2">
      <c r="I1040624" s="3"/>
      <c r="J1040624" s="3"/>
      <c r="K1040624" s="3"/>
    </row>
    <row r="1040625" spans="9:11" x14ac:dyDescent="0.2">
      <c r="I1040625" s="3"/>
      <c r="J1040625" s="3"/>
      <c r="K1040625" s="3"/>
    </row>
    <row r="1040626" spans="9:11" x14ac:dyDescent="0.2">
      <c r="I1040626" s="3"/>
      <c r="J1040626" s="3"/>
      <c r="K1040626" s="3"/>
    </row>
    <row r="1040627" spans="9:11" x14ac:dyDescent="0.2">
      <c r="I1040627" s="3"/>
      <c r="J1040627" s="3"/>
      <c r="K1040627" s="3"/>
    </row>
    <row r="1040628" spans="9:11" x14ac:dyDescent="0.2">
      <c r="I1040628" s="3"/>
      <c r="J1040628" s="3"/>
      <c r="K1040628" s="3"/>
    </row>
    <row r="1040629" spans="9:11" x14ac:dyDescent="0.2">
      <c r="I1040629" s="3"/>
      <c r="J1040629" s="3"/>
      <c r="K1040629" s="3"/>
    </row>
    <row r="1040630" spans="9:11" x14ac:dyDescent="0.2">
      <c r="I1040630" s="3"/>
      <c r="J1040630" s="3"/>
      <c r="K1040630" s="3"/>
    </row>
    <row r="1040631" spans="9:11" x14ac:dyDescent="0.2">
      <c r="I1040631" s="3"/>
      <c r="J1040631" s="3"/>
      <c r="K1040631" s="3"/>
    </row>
    <row r="1040632" spans="9:11" x14ac:dyDescent="0.2">
      <c r="I1040632" s="3"/>
      <c r="J1040632" s="3"/>
      <c r="K1040632" s="3"/>
    </row>
    <row r="1040633" spans="9:11" x14ac:dyDescent="0.2">
      <c r="I1040633" s="3"/>
      <c r="J1040633" s="3"/>
      <c r="K1040633" s="3"/>
    </row>
    <row r="1040634" spans="9:11" x14ac:dyDescent="0.2">
      <c r="I1040634" s="3"/>
      <c r="J1040634" s="3"/>
      <c r="K1040634" s="3"/>
    </row>
    <row r="1040635" spans="9:11" x14ac:dyDescent="0.2">
      <c r="I1040635" s="3"/>
      <c r="J1040635" s="3"/>
      <c r="K1040635" s="3"/>
    </row>
    <row r="1040636" spans="9:11" x14ac:dyDescent="0.2">
      <c r="I1040636" s="3"/>
      <c r="J1040636" s="3"/>
      <c r="K1040636" s="3"/>
    </row>
    <row r="1040637" spans="9:11" x14ac:dyDescent="0.2">
      <c r="I1040637" s="3"/>
      <c r="J1040637" s="3"/>
      <c r="K1040637" s="3"/>
    </row>
    <row r="1040638" spans="9:11" x14ac:dyDescent="0.2">
      <c r="I1040638" s="3"/>
      <c r="J1040638" s="3"/>
      <c r="K1040638" s="3"/>
    </row>
    <row r="1040639" spans="9:11" x14ac:dyDescent="0.2">
      <c r="I1040639" s="3"/>
      <c r="J1040639" s="3"/>
      <c r="K1040639" s="3"/>
    </row>
    <row r="1040640" spans="9:11" x14ac:dyDescent="0.2">
      <c r="I1040640" s="3"/>
      <c r="J1040640" s="3"/>
      <c r="K1040640" s="3"/>
    </row>
    <row r="1040641" spans="9:11" x14ac:dyDescent="0.2">
      <c r="I1040641" s="3"/>
      <c r="J1040641" s="3"/>
      <c r="K1040641" s="3"/>
    </row>
    <row r="1040642" spans="9:11" x14ac:dyDescent="0.2">
      <c r="I1040642" s="3"/>
      <c r="J1040642" s="3"/>
      <c r="K1040642" s="3"/>
    </row>
    <row r="1040643" spans="9:11" x14ac:dyDescent="0.2">
      <c r="I1040643" s="3"/>
      <c r="J1040643" s="3"/>
      <c r="K1040643" s="3"/>
    </row>
    <row r="1040644" spans="9:11" x14ac:dyDescent="0.2">
      <c r="I1040644" s="3"/>
      <c r="J1040644" s="3"/>
      <c r="K1040644" s="3"/>
    </row>
    <row r="1040645" spans="9:11" x14ac:dyDescent="0.2">
      <c r="I1040645" s="3"/>
      <c r="J1040645" s="3"/>
      <c r="K1040645" s="3"/>
    </row>
    <row r="1040646" spans="9:11" x14ac:dyDescent="0.2">
      <c r="I1040646" s="3"/>
      <c r="J1040646" s="3"/>
      <c r="K1040646" s="3"/>
    </row>
    <row r="1040647" spans="9:11" x14ac:dyDescent="0.2">
      <c r="I1040647" s="3"/>
      <c r="J1040647" s="3"/>
      <c r="K1040647" s="3"/>
    </row>
    <row r="1040648" spans="9:11" x14ac:dyDescent="0.2">
      <c r="I1040648" s="3"/>
      <c r="J1040648" s="3"/>
      <c r="K1040648" s="3"/>
    </row>
    <row r="1040649" spans="9:11" x14ac:dyDescent="0.2">
      <c r="I1040649" s="3"/>
      <c r="J1040649" s="3"/>
      <c r="K1040649" s="3"/>
    </row>
    <row r="1040650" spans="9:11" x14ac:dyDescent="0.2">
      <c r="I1040650" s="3"/>
      <c r="J1040650" s="3"/>
      <c r="K1040650" s="3"/>
    </row>
    <row r="1040651" spans="9:11" x14ac:dyDescent="0.2">
      <c r="I1040651" s="3"/>
      <c r="J1040651" s="3"/>
      <c r="K1040651" s="3"/>
    </row>
    <row r="1040652" spans="9:11" x14ac:dyDescent="0.2">
      <c r="I1040652" s="3"/>
      <c r="J1040652" s="3"/>
      <c r="K1040652" s="3"/>
    </row>
    <row r="1040653" spans="9:11" x14ac:dyDescent="0.2">
      <c r="I1040653" s="3"/>
      <c r="J1040653" s="3"/>
      <c r="K1040653" s="3"/>
    </row>
    <row r="1040654" spans="9:11" x14ac:dyDescent="0.2">
      <c r="I1040654" s="3"/>
      <c r="J1040654" s="3"/>
      <c r="K1040654" s="3"/>
    </row>
    <row r="1040655" spans="9:11" x14ac:dyDescent="0.2">
      <c r="I1040655" s="3"/>
      <c r="J1040655" s="3"/>
      <c r="K1040655" s="3"/>
    </row>
    <row r="1040656" spans="9:11" x14ac:dyDescent="0.2">
      <c r="I1040656" s="3"/>
      <c r="J1040656" s="3"/>
      <c r="K1040656" s="3"/>
    </row>
    <row r="1040657" spans="9:11" x14ac:dyDescent="0.2">
      <c r="I1040657" s="3"/>
      <c r="J1040657" s="3"/>
      <c r="K1040657" s="3"/>
    </row>
    <row r="1040658" spans="9:11" x14ac:dyDescent="0.2">
      <c r="I1040658" s="3"/>
      <c r="J1040658" s="3"/>
      <c r="K1040658" s="3"/>
    </row>
    <row r="1040659" spans="9:11" x14ac:dyDescent="0.2">
      <c r="I1040659" s="3"/>
      <c r="J1040659" s="3"/>
      <c r="K1040659" s="3"/>
    </row>
    <row r="1040660" spans="9:11" x14ac:dyDescent="0.2">
      <c r="I1040660" s="3"/>
      <c r="J1040660" s="3"/>
      <c r="K1040660" s="3"/>
    </row>
    <row r="1040661" spans="9:11" x14ac:dyDescent="0.2">
      <c r="I1040661" s="3"/>
      <c r="J1040661" s="3"/>
      <c r="K1040661" s="3"/>
    </row>
    <row r="1040662" spans="9:11" x14ac:dyDescent="0.2">
      <c r="I1040662" s="3"/>
      <c r="J1040662" s="3"/>
      <c r="K1040662" s="3"/>
    </row>
    <row r="1040663" spans="9:11" x14ac:dyDescent="0.2">
      <c r="I1040663" s="3"/>
      <c r="J1040663" s="3"/>
      <c r="K1040663" s="3"/>
    </row>
    <row r="1040664" spans="9:11" x14ac:dyDescent="0.2">
      <c r="I1040664" s="3"/>
      <c r="J1040664" s="3"/>
      <c r="K1040664" s="3"/>
    </row>
    <row r="1040665" spans="9:11" x14ac:dyDescent="0.2">
      <c r="I1040665" s="3"/>
      <c r="J1040665" s="3"/>
      <c r="K1040665" s="3"/>
    </row>
    <row r="1040666" spans="9:11" x14ac:dyDescent="0.2">
      <c r="I1040666" s="3"/>
      <c r="J1040666" s="3"/>
      <c r="K1040666" s="3"/>
    </row>
    <row r="1040667" spans="9:11" x14ac:dyDescent="0.2">
      <c r="I1040667" s="3"/>
      <c r="J1040667" s="3"/>
      <c r="K1040667" s="3"/>
    </row>
    <row r="1040668" spans="9:11" x14ac:dyDescent="0.2">
      <c r="I1040668" s="3"/>
      <c r="J1040668" s="3"/>
      <c r="K1040668" s="3"/>
    </row>
    <row r="1040669" spans="9:11" x14ac:dyDescent="0.2">
      <c r="I1040669" s="3"/>
      <c r="J1040669" s="3"/>
      <c r="K1040669" s="3"/>
    </row>
    <row r="1040670" spans="9:11" x14ac:dyDescent="0.2">
      <c r="I1040670" s="3"/>
      <c r="J1040670" s="3"/>
      <c r="K1040670" s="3"/>
    </row>
    <row r="1040671" spans="9:11" x14ac:dyDescent="0.2">
      <c r="I1040671" s="3"/>
      <c r="J1040671" s="3"/>
      <c r="K1040671" s="3"/>
    </row>
    <row r="1040672" spans="9:11" x14ac:dyDescent="0.2">
      <c r="I1040672" s="3"/>
      <c r="J1040672" s="3"/>
      <c r="K1040672" s="3"/>
    </row>
    <row r="1040673" spans="9:11" x14ac:dyDescent="0.2">
      <c r="I1040673" s="3"/>
      <c r="J1040673" s="3"/>
      <c r="K1040673" s="3"/>
    </row>
    <row r="1040674" spans="9:11" x14ac:dyDescent="0.2">
      <c r="I1040674" s="3"/>
      <c r="J1040674" s="3"/>
      <c r="K1040674" s="3"/>
    </row>
    <row r="1040675" spans="9:11" x14ac:dyDescent="0.2">
      <c r="I1040675" s="3"/>
      <c r="J1040675" s="3"/>
      <c r="K1040675" s="3"/>
    </row>
    <row r="1040676" spans="9:11" x14ac:dyDescent="0.2">
      <c r="I1040676" s="3"/>
      <c r="J1040676" s="3"/>
      <c r="K1040676" s="3"/>
    </row>
    <row r="1040677" spans="9:11" x14ac:dyDescent="0.2">
      <c r="I1040677" s="3"/>
      <c r="J1040677" s="3"/>
      <c r="K1040677" s="3"/>
    </row>
    <row r="1040678" spans="9:11" x14ac:dyDescent="0.2">
      <c r="I1040678" s="3"/>
      <c r="J1040678" s="3"/>
      <c r="K1040678" s="3"/>
    </row>
    <row r="1040679" spans="9:11" x14ac:dyDescent="0.2">
      <c r="I1040679" s="3"/>
      <c r="J1040679" s="3"/>
      <c r="K1040679" s="3"/>
    </row>
    <row r="1040680" spans="9:11" x14ac:dyDescent="0.2">
      <c r="I1040680" s="3"/>
      <c r="J1040680" s="3"/>
      <c r="K1040680" s="3"/>
    </row>
    <row r="1040681" spans="9:11" x14ac:dyDescent="0.2">
      <c r="I1040681" s="3"/>
      <c r="J1040681" s="3"/>
      <c r="K1040681" s="3"/>
    </row>
    <row r="1040682" spans="9:11" x14ac:dyDescent="0.2">
      <c r="I1040682" s="3"/>
      <c r="J1040682" s="3"/>
      <c r="K1040682" s="3"/>
    </row>
    <row r="1040683" spans="9:11" x14ac:dyDescent="0.2">
      <c r="I1040683" s="3"/>
      <c r="J1040683" s="3"/>
      <c r="K1040683" s="3"/>
    </row>
    <row r="1040684" spans="9:11" x14ac:dyDescent="0.2">
      <c r="I1040684" s="3"/>
      <c r="J1040684" s="3"/>
      <c r="K1040684" s="3"/>
    </row>
    <row r="1040685" spans="9:11" x14ac:dyDescent="0.2">
      <c r="I1040685" s="3"/>
      <c r="J1040685" s="3"/>
      <c r="K1040685" s="3"/>
    </row>
    <row r="1040686" spans="9:11" x14ac:dyDescent="0.2">
      <c r="I1040686" s="3"/>
      <c r="J1040686" s="3"/>
      <c r="K1040686" s="3"/>
    </row>
    <row r="1040687" spans="9:11" x14ac:dyDescent="0.2">
      <c r="I1040687" s="3"/>
      <c r="J1040687" s="3"/>
      <c r="K1040687" s="3"/>
    </row>
    <row r="1040688" spans="9:11" x14ac:dyDescent="0.2">
      <c r="I1040688" s="3"/>
      <c r="J1040688" s="3"/>
      <c r="K1040688" s="3"/>
    </row>
    <row r="1040689" spans="9:11" x14ac:dyDescent="0.2">
      <c r="I1040689" s="3"/>
      <c r="J1040689" s="3"/>
      <c r="K1040689" s="3"/>
    </row>
    <row r="1040690" spans="9:11" x14ac:dyDescent="0.2">
      <c r="I1040690" s="3"/>
      <c r="J1040690" s="3"/>
      <c r="K1040690" s="3"/>
    </row>
    <row r="1040691" spans="9:11" x14ac:dyDescent="0.2">
      <c r="I1040691" s="3"/>
      <c r="J1040691" s="3"/>
      <c r="K1040691" s="3"/>
    </row>
    <row r="1040692" spans="9:11" x14ac:dyDescent="0.2">
      <c r="I1040692" s="3"/>
      <c r="J1040692" s="3"/>
      <c r="K1040692" s="3"/>
    </row>
    <row r="1040693" spans="9:11" x14ac:dyDescent="0.2">
      <c r="I1040693" s="3"/>
      <c r="J1040693" s="3"/>
      <c r="K1040693" s="3"/>
    </row>
    <row r="1040694" spans="9:11" x14ac:dyDescent="0.2">
      <c r="I1040694" s="3"/>
      <c r="J1040694" s="3"/>
      <c r="K1040694" s="3"/>
    </row>
    <row r="1040695" spans="9:11" x14ac:dyDescent="0.2">
      <c r="I1040695" s="3"/>
      <c r="J1040695" s="3"/>
      <c r="K1040695" s="3"/>
    </row>
    <row r="1040696" spans="9:11" x14ac:dyDescent="0.2">
      <c r="I1040696" s="3"/>
      <c r="J1040696" s="3"/>
      <c r="K1040696" s="3"/>
    </row>
    <row r="1040697" spans="9:11" x14ac:dyDescent="0.2">
      <c r="I1040697" s="3"/>
      <c r="J1040697" s="3"/>
      <c r="K1040697" s="3"/>
    </row>
    <row r="1040698" spans="9:11" x14ac:dyDescent="0.2">
      <c r="I1040698" s="3"/>
      <c r="J1040698" s="3"/>
      <c r="K1040698" s="3"/>
    </row>
    <row r="1040699" spans="9:11" x14ac:dyDescent="0.2">
      <c r="I1040699" s="3"/>
      <c r="J1040699" s="3"/>
      <c r="K1040699" s="3"/>
    </row>
    <row r="1040700" spans="9:11" x14ac:dyDescent="0.2">
      <c r="I1040700" s="3"/>
      <c r="J1040700" s="3"/>
      <c r="K1040700" s="3"/>
    </row>
    <row r="1040701" spans="9:11" x14ac:dyDescent="0.2">
      <c r="I1040701" s="3"/>
      <c r="J1040701" s="3"/>
      <c r="K1040701" s="3"/>
    </row>
    <row r="1040702" spans="9:11" x14ac:dyDescent="0.2">
      <c r="I1040702" s="3"/>
      <c r="J1040702" s="3"/>
      <c r="K1040702" s="3"/>
    </row>
    <row r="1040703" spans="9:11" x14ac:dyDescent="0.2">
      <c r="I1040703" s="3"/>
      <c r="J1040703" s="3"/>
      <c r="K1040703" s="3"/>
    </row>
    <row r="1040704" spans="9:11" x14ac:dyDescent="0.2">
      <c r="I1040704" s="3"/>
      <c r="J1040704" s="3"/>
      <c r="K1040704" s="3"/>
    </row>
    <row r="1040705" spans="9:11" x14ac:dyDescent="0.2">
      <c r="I1040705" s="3"/>
      <c r="J1040705" s="3"/>
      <c r="K1040705" s="3"/>
    </row>
    <row r="1040706" spans="9:11" x14ac:dyDescent="0.2">
      <c r="I1040706" s="3"/>
      <c r="J1040706" s="3"/>
      <c r="K1040706" s="3"/>
    </row>
    <row r="1040707" spans="9:11" x14ac:dyDescent="0.2">
      <c r="I1040707" s="3"/>
      <c r="J1040707" s="3"/>
      <c r="K1040707" s="3"/>
    </row>
    <row r="1040708" spans="9:11" x14ac:dyDescent="0.2">
      <c r="I1040708" s="3"/>
      <c r="J1040708" s="3"/>
      <c r="K1040708" s="3"/>
    </row>
    <row r="1040709" spans="9:11" x14ac:dyDescent="0.2">
      <c r="I1040709" s="3"/>
      <c r="J1040709" s="3"/>
      <c r="K1040709" s="3"/>
    </row>
    <row r="1040710" spans="9:11" x14ac:dyDescent="0.2">
      <c r="I1040710" s="3"/>
      <c r="J1040710" s="3"/>
      <c r="K1040710" s="3"/>
    </row>
    <row r="1040711" spans="9:11" x14ac:dyDescent="0.2">
      <c r="I1040711" s="3"/>
      <c r="J1040711" s="3"/>
      <c r="K1040711" s="3"/>
    </row>
    <row r="1040712" spans="9:11" x14ac:dyDescent="0.2">
      <c r="I1040712" s="3"/>
      <c r="J1040712" s="3"/>
      <c r="K1040712" s="3"/>
    </row>
    <row r="1040713" spans="9:11" x14ac:dyDescent="0.2">
      <c r="I1040713" s="3"/>
      <c r="J1040713" s="3"/>
      <c r="K1040713" s="3"/>
    </row>
    <row r="1040714" spans="9:11" x14ac:dyDescent="0.2">
      <c r="I1040714" s="3"/>
      <c r="J1040714" s="3"/>
      <c r="K1040714" s="3"/>
    </row>
    <row r="1040715" spans="9:11" x14ac:dyDescent="0.2">
      <c r="I1040715" s="3"/>
      <c r="J1040715" s="3"/>
      <c r="K1040715" s="3"/>
    </row>
    <row r="1040716" spans="9:11" x14ac:dyDescent="0.2">
      <c r="I1040716" s="3"/>
      <c r="J1040716" s="3"/>
      <c r="K1040716" s="3"/>
    </row>
    <row r="1040717" spans="9:11" x14ac:dyDescent="0.2">
      <c r="I1040717" s="3"/>
      <c r="J1040717" s="3"/>
      <c r="K1040717" s="3"/>
    </row>
    <row r="1040718" spans="9:11" x14ac:dyDescent="0.2">
      <c r="I1040718" s="3"/>
      <c r="J1040718" s="3"/>
      <c r="K1040718" s="3"/>
    </row>
    <row r="1040719" spans="9:11" x14ac:dyDescent="0.2">
      <c r="I1040719" s="3"/>
      <c r="J1040719" s="3"/>
      <c r="K1040719" s="3"/>
    </row>
    <row r="1040720" spans="9:11" x14ac:dyDescent="0.2">
      <c r="I1040720" s="3"/>
      <c r="J1040720" s="3"/>
      <c r="K1040720" s="3"/>
    </row>
    <row r="1040721" spans="9:11" x14ac:dyDescent="0.2">
      <c r="I1040721" s="3"/>
      <c r="J1040721" s="3"/>
      <c r="K1040721" s="3"/>
    </row>
    <row r="1040722" spans="9:11" x14ac:dyDescent="0.2">
      <c r="I1040722" s="3"/>
      <c r="J1040722" s="3"/>
      <c r="K1040722" s="3"/>
    </row>
    <row r="1040723" spans="9:11" x14ac:dyDescent="0.2">
      <c r="I1040723" s="3"/>
      <c r="J1040723" s="3"/>
      <c r="K1040723" s="3"/>
    </row>
    <row r="1040724" spans="9:11" x14ac:dyDescent="0.2">
      <c r="I1040724" s="3"/>
      <c r="J1040724" s="3"/>
      <c r="K1040724" s="3"/>
    </row>
    <row r="1040725" spans="9:11" x14ac:dyDescent="0.2">
      <c r="I1040725" s="3"/>
      <c r="J1040725" s="3"/>
      <c r="K1040725" s="3"/>
    </row>
    <row r="1040726" spans="9:11" x14ac:dyDescent="0.2">
      <c r="I1040726" s="3"/>
      <c r="J1040726" s="3"/>
      <c r="K1040726" s="3"/>
    </row>
    <row r="1040727" spans="9:11" x14ac:dyDescent="0.2">
      <c r="I1040727" s="3"/>
      <c r="J1040727" s="3"/>
      <c r="K1040727" s="3"/>
    </row>
    <row r="1040728" spans="9:11" x14ac:dyDescent="0.2">
      <c r="I1040728" s="3"/>
      <c r="J1040728" s="3"/>
      <c r="K1040728" s="3"/>
    </row>
    <row r="1040729" spans="9:11" x14ac:dyDescent="0.2">
      <c r="I1040729" s="3"/>
      <c r="J1040729" s="3"/>
      <c r="K1040729" s="3"/>
    </row>
    <row r="1040730" spans="9:11" x14ac:dyDescent="0.2">
      <c r="I1040730" s="3"/>
      <c r="J1040730" s="3"/>
      <c r="K1040730" s="3"/>
    </row>
    <row r="1040731" spans="9:11" x14ac:dyDescent="0.2">
      <c r="I1040731" s="3"/>
      <c r="J1040731" s="3"/>
      <c r="K1040731" s="3"/>
    </row>
    <row r="1040732" spans="9:11" x14ac:dyDescent="0.2">
      <c r="I1040732" s="3"/>
      <c r="J1040732" s="3"/>
      <c r="K1040732" s="3"/>
    </row>
    <row r="1040733" spans="9:11" x14ac:dyDescent="0.2">
      <c r="I1040733" s="3"/>
      <c r="J1040733" s="3"/>
      <c r="K1040733" s="3"/>
    </row>
    <row r="1040734" spans="9:11" x14ac:dyDescent="0.2">
      <c r="I1040734" s="3"/>
      <c r="J1040734" s="3"/>
      <c r="K1040734" s="3"/>
    </row>
    <row r="1040735" spans="9:11" x14ac:dyDescent="0.2">
      <c r="I1040735" s="3"/>
      <c r="J1040735" s="3"/>
      <c r="K1040735" s="3"/>
    </row>
    <row r="1040736" spans="9:11" x14ac:dyDescent="0.2">
      <c r="I1040736" s="3"/>
      <c r="J1040736" s="3"/>
      <c r="K1040736" s="3"/>
    </row>
    <row r="1040737" spans="9:11" x14ac:dyDescent="0.2">
      <c r="I1040737" s="3"/>
      <c r="J1040737" s="3"/>
      <c r="K1040737" s="3"/>
    </row>
    <row r="1040738" spans="9:11" x14ac:dyDescent="0.2">
      <c r="I1040738" s="3"/>
      <c r="J1040738" s="3"/>
      <c r="K1040738" s="3"/>
    </row>
    <row r="1040739" spans="9:11" x14ac:dyDescent="0.2">
      <c r="I1040739" s="3"/>
      <c r="J1040739" s="3"/>
      <c r="K1040739" s="3"/>
    </row>
    <row r="1040740" spans="9:11" x14ac:dyDescent="0.2">
      <c r="I1040740" s="3"/>
      <c r="J1040740" s="3"/>
      <c r="K1040740" s="3"/>
    </row>
    <row r="1040741" spans="9:11" x14ac:dyDescent="0.2">
      <c r="I1040741" s="3"/>
      <c r="J1040741" s="3"/>
      <c r="K1040741" s="3"/>
    </row>
    <row r="1040742" spans="9:11" x14ac:dyDescent="0.2">
      <c r="I1040742" s="3"/>
      <c r="J1040742" s="3"/>
      <c r="K1040742" s="3"/>
    </row>
    <row r="1040743" spans="9:11" x14ac:dyDescent="0.2">
      <c r="I1040743" s="3"/>
      <c r="J1040743" s="3"/>
      <c r="K1040743" s="3"/>
    </row>
    <row r="1040744" spans="9:11" x14ac:dyDescent="0.2">
      <c r="I1040744" s="3"/>
      <c r="J1040744" s="3"/>
      <c r="K1040744" s="3"/>
    </row>
    <row r="1040745" spans="9:11" x14ac:dyDescent="0.2">
      <c r="I1040745" s="3"/>
      <c r="J1040745" s="3"/>
      <c r="K1040745" s="3"/>
    </row>
    <row r="1040746" spans="9:11" x14ac:dyDescent="0.2">
      <c r="I1040746" s="3"/>
      <c r="J1040746" s="3"/>
      <c r="K1040746" s="3"/>
    </row>
    <row r="1040747" spans="9:11" x14ac:dyDescent="0.2">
      <c r="I1040747" s="3"/>
      <c r="J1040747" s="3"/>
      <c r="K1040747" s="3"/>
    </row>
    <row r="1040748" spans="9:11" x14ac:dyDescent="0.2">
      <c r="I1040748" s="3"/>
      <c r="J1040748" s="3"/>
      <c r="K1040748" s="3"/>
    </row>
    <row r="1040749" spans="9:11" x14ac:dyDescent="0.2">
      <c r="I1040749" s="3"/>
      <c r="J1040749" s="3"/>
      <c r="K1040749" s="3"/>
    </row>
    <row r="1040750" spans="9:11" x14ac:dyDescent="0.2">
      <c r="I1040750" s="3"/>
      <c r="J1040750" s="3"/>
      <c r="K1040750" s="3"/>
    </row>
    <row r="1040751" spans="9:11" x14ac:dyDescent="0.2">
      <c r="I1040751" s="3"/>
      <c r="J1040751" s="3"/>
      <c r="K1040751" s="3"/>
    </row>
    <row r="1040752" spans="9:11" x14ac:dyDescent="0.2">
      <c r="I1040752" s="3"/>
      <c r="J1040752" s="3"/>
      <c r="K1040752" s="3"/>
    </row>
    <row r="1040753" spans="9:11" x14ac:dyDescent="0.2">
      <c r="I1040753" s="3"/>
      <c r="J1040753" s="3"/>
      <c r="K1040753" s="3"/>
    </row>
    <row r="1040754" spans="9:11" x14ac:dyDescent="0.2">
      <c r="I1040754" s="3"/>
      <c r="J1040754" s="3"/>
      <c r="K1040754" s="3"/>
    </row>
    <row r="1040755" spans="9:11" x14ac:dyDescent="0.2">
      <c r="I1040755" s="3"/>
      <c r="J1040755" s="3"/>
      <c r="K1040755" s="3"/>
    </row>
    <row r="1040756" spans="9:11" x14ac:dyDescent="0.2">
      <c r="I1040756" s="3"/>
      <c r="J1040756" s="3"/>
      <c r="K1040756" s="3"/>
    </row>
    <row r="1040757" spans="9:11" x14ac:dyDescent="0.2">
      <c r="I1040757" s="3"/>
      <c r="J1040757" s="3"/>
      <c r="K1040757" s="3"/>
    </row>
    <row r="1040758" spans="9:11" x14ac:dyDescent="0.2">
      <c r="I1040758" s="3"/>
      <c r="J1040758" s="3"/>
      <c r="K1040758" s="3"/>
    </row>
    <row r="1040759" spans="9:11" x14ac:dyDescent="0.2">
      <c r="I1040759" s="3"/>
      <c r="J1040759" s="3"/>
      <c r="K1040759" s="3"/>
    </row>
    <row r="1040760" spans="9:11" x14ac:dyDescent="0.2">
      <c r="I1040760" s="3"/>
      <c r="J1040760" s="3"/>
      <c r="K1040760" s="3"/>
    </row>
    <row r="1040761" spans="9:11" x14ac:dyDescent="0.2">
      <c r="I1040761" s="3"/>
      <c r="J1040761" s="3"/>
      <c r="K1040761" s="3"/>
    </row>
    <row r="1040762" spans="9:11" x14ac:dyDescent="0.2">
      <c r="I1040762" s="3"/>
      <c r="J1040762" s="3"/>
      <c r="K1040762" s="3"/>
    </row>
    <row r="1040763" spans="9:11" x14ac:dyDescent="0.2">
      <c r="I1040763" s="3"/>
      <c r="J1040763" s="3"/>
      <c r="K1040763" s="3"/>
    </row>
    <row r="1040764" spans="9:11" x14ac:dyDescent="0.2">
      <c r="I1040764" s="3"/>
      <c r="J1040764" s="3"/>
      <c r="K1040764" s="3"/>
    </row>
    <row r="1040765" spans="9:11" x14ac:dyDescent="0.2">
      <c r="I1040765" s="3"/>
      <c r="J1040765" s="3"/>
      <c r="K1040765" s="3"/>
    </row>
    <row r="1040766" spans="9:11" x14ac:dyDescent="0.2">
      <c r="I1040766" s="3"/>
      <c r="J1040766" s="3"/>
      <c r="K1040766" s="3"/>
    </row>
    <row r="1040767" spans="9:11" x14ac:dyDescent="0.2">
      <c r="I1040767" s="3"/>
      <c r="J1040767" s="3"/>
      <c r="K1040767" s="3"/>
    </row>
    <row r="1040768" spans="9:11" x14ac:dyDescent="0.2">
      <c r="I1040768" s="3"/>
      <c r="J1040768" s="3"/>
      <c r="K1040768" s="3"/>
    </row>
    <row r="1040769" spans="9:11" x14ac:dyDescent="0.2">
      <c r="I1040769" s="3"/>
      <c r="J1040769" s="3"/>
      <c r="K1040769" s="3"/>
    </row>
    <row r="1040770" spans="9:11" x14ac:dyDescent="0.2">
      <c r="I1040770" s="3"/>
      <c r="J1040770" s="3"/>
      <c r="K1040770" s="3"/>
    </row>
    <row r="1040771" spans="9:11" x14ac:dyDescent="0.2">
      <c r="I1040771" s="3"/>
      <c r="J1040771" s="3"/>
      <c r="K1040771" s="3"/>
    </row>
    <row r="1040772" spans="9:11" x14ac:dyDescent="0.2">
      <c r="I1040772" s="3"/>
      <c r="J1040772" s="3"/>
      <c r="K1040772" s="3"/>
    </row>
    <row r="1040773" spans="9:11" x14ac:dyDescent="0.2">
      <c r="I1040773" s="3"/>
      <c r="J1040773" s="3"/>
      <c r="K1040773" s="3"/>
    </row>
    <row r="1040774" spans="9:11" x14ac:dyDescent="0.2">
      <c r="I1040774" s="3"/>
      <c r="J1040774" s="3"/>
      <c r="K1040774" s="3"/>
    </row>
    <row r="1040775" spans="9:11" x14ac:dyDescent="0.2">
      <c r="I1040775" s="3"/>
      <c r="J1040775" s="3"/>
      <c r="K1040775" s="3"/>
    </row>
    <row r="1040776" spans="9:11" x14ac:dyDescent="0.2">
      <c r="I1040776" s="3"/>
      <c r="J1040776" s="3"/>
      <c r="K1040776" s="3"/>
    </row>
    <row r="1040777" spans="9:11" x14ac:dyDescent="0.2">
      <c r="I1040777" s="3"/>
      <c r="J1040777" s="3"/>
      <c r="K1040777" s="3"/>
    </row>
    <row r="1040778" spans="9:11" x14ac:dyDescent="0.2">
      <c r="I1040778" s="3"/>
      <c r="J1040778" s="3"/>
      <c r="K1040778" s="3"/>
    </row>
    <row r="1040779" spans="9:11" x14ac:dyDescent="0.2">
      <c r="I1040779" s="3"/>
      <c r="J1040779" s="3"/>
      <c r="K1040779" s="3"/>
    </row>
    <row r="1040780" spans="9:11" x14ac:dyDescent="0.2">
      <c r="I1040780" s="3"/>
      <c r="J1040780" s="3"/>
      <c r="K1040780" s="3"/>
    </row>
    <row r="1040781" spans="9:11" x14ac:dyDescent="0.2">
      <c r="I1040781" s="3"/>
      <c r="J1040781" s="3"/>
      <c r="K1040781" s="3"/>
    </row>
    <row r="1040782" spans="9:11" x14ac:dyDescent="0.2">
      <c r="I1040782" s="3"/>
      <c r="J1040782" s="3"/>
      <c r="K1040782" s="3"/>
    </row>
    <row r="1040783" spans="9:11" x14ac:dyDescent="0.2">
      <c r="I1040783" s="3"/>
      <c r="J1040783" s="3"/>
      <c r="K1040783" s="3"/>
    </row>
    <row r="1040784" spans="9:11" x14ac:dyDescent="0.2">
      <c r="I1040784" s="3"/>
      <c r="J1040784" s="3"/>
      <c r="K1040784" s="3"/>
    </row>
    <row r="1040785" spans="9:11" x14ac:dyDescent="0.2">
      <c r="I1040785" s="3"/>
      <c r="J1040785" s="3"/>
      <c r="K1040785" s="3"/>
    </row>
    <row r="1040786" spans="9:11" x14ac:dyDescent="0.2">
      <c r="I1040786" s="3"/>
      <c r="J1040786" s="3"/>
      <c r="K1040786" s="3"/>
    </row>
    <row r="1040787" spans="9:11" x14ac:dyDescent="0.2">
      <c r="I1040787" s="3"/>
      <c r="J1040787" s="3"/>
      <c r="K1040787" s="3"/>
    </row>
    <row r="1040788" spans="9:11" x14ac:dyDescent="0.2">
      <c r="I1040788" s="3"/>
      <c r="J1040788" s="3"/>
      <c r="K1040788" s="3"/>
    </row>
    <row r="1040789" spans="9:11" x14ac:dyDescent="0.2">
      <c r="I1040789" s="3"/>
      <c r="J1040789" s="3"/>
      <c r="K1040789" s="3"/>
    </row>
    <row r="1040790" spans="9:11" x14ac:dyDescent="0.2">
      <c r="I1040790" s="3"/>
      <c r="J1040790" s="3"/>
      <c r="K1040790" s="3"/>
    </row>
    <row r="1040791" spans="9:11" x14ac:dyDescent="0.2">
      <c r="I1040791" s="3"/>
      <c r="J1040791" s="3"/>
      <c r="K1040791" s="3"/>
    </row>
    <row r="1040792" spans="9:11" x14ac:dyDescent="0.2">
      <c r="I1040792" s="3"/>
      <c r="J1040792" s="3"/>
      <c r="K1040792" s="3"/>
    </row>
    <row r="1040793" spans="9:11" x14ac:dyDescent="0.2">
      <c r="I1040793" s="3"/>
      <c r="J1040793" s="3"/>
      <c r="K1040793" s="3"/>
    </row>
    <row r="1040794" spans="9:11" x14ac:dyDescent="0.2">
      <c r="I1040794" s="3"/>
      <c r="J1040794" s="3"/>
      <c r="K1040794" s="3"/>
    </row>
    <row r="1040795" spans="9:11" x14ac:dyDescent="0.2">
      <c r="I1040795" s="3"/>
      <c r="J1040795" s="3"/>
      <c r="K1040795" s="3"/>
    </row>
    <row r="1040796" spans="9:11" x14ac:dyDescent="0.2">
      <c r="I1040796" s="3"/>
      <c r="J1040796" s="3"/>
      <c r="K1040796" s="3"/>
    </row>
    <row r="1040797" spans="9:11" x14ac:dyDescent="0.2">
      <c r="I1040797" s="3"/>
      <c r="J1040797" s="3"/>
      <c r="K1040797" s="3"/>
    </row>
    <row r="1040798" spans="9:11" x14ac:dyDescent="0.2">
      <c r="I1040798" s="3"/>
      <c r="J1040798" s="3"/>
      <c r="K1040798" s="3"/>
    </row>
    <row r="1040799" spans="9:11" x14ac:dyDescent="0.2">
      <c r="I1040799" s="3"/>
      <c r="J1040799" s="3"/>
      <c r="K1040799" s="3"/>
    </row>
    <row r="1040800" spans="9:11" x14ac:dyDescent="0.2">
      <c r="I1040800" s="3"/>
      <c r="J1040800" s="3"/>
      <c r="K1040800" s="3"/>
    </row>
    <row r="1040801" spans="9:11" x14ac:dyDescent="0.2">
      <c r="I1040801" s="3"/>
      <c r="J1040801" s="3"/>
      <c r="K1040801" s="3"/>
    </row>
    <row r="1040802" spans="9:11" x14ac:dyDescent="0.2">
      <c r="I1040802" s="3"/>
      <c r="J1040802" s="3"/>
      <c r="K1040802" s="3"/>
    </row>
    <row r="1040803" spans="9:11" x14ac:dyDescent="0.2">
      <c r="I1040803" s="3"/>
      <c r="J1040803" s="3"/>
      <c r="K1040803" s="3"/>
    </row>
    <row r="1040804" spans="9:11" x14ac:dyDescent="0.2">
      <c r="I1040804" s="3"/>
      <c r="J1040804" s="3"/>
      <c r="K1040804" s="3"/>
    </row>
    <row r="1040805" spans="9:11" x14ac:dyDescent="0.2">
      <c r="I1040805" s="3"/>
      <c r="J1040805" s="3"/>
      <c r="K1040805" s="3"/>
    </row>
    <row r="1040806" spans="9:11" x14ac:dyDescent="0.2">
      <c r="I1040806" s="3"/>
      <c r="J1040806" s="3"/>
      <c r="K1040806" s="3"/>
    </row>
    <row r="1040807" spans="9:11" x14ac:dyDescent="0.2">
      <c r="I1040807" s="3"/>
      <c r="J1040807" s="3"/>
      <c r="K1040807" s="3"/>
    </row>
    <row r="1040808" spans="9:11" x14ac:dyDescent="0.2">
      <c r="I1040808" s="3"/>
      <c r="J1040808" s="3"/>
      <c r="K1040808" s="3"/>
    </row>
    <row r="1040809" spans="9:11" x14ac:dyDescent="0.2">
      <c r="I1040809" s="3"/>
      <c r="J1040809" s="3"/>
      <c r="K1040809" s="3"/>
    </row>
    <row r="1040810" spans="9:11" x14ac:dyDescent="0.2">
      <c r="I1040810" s="3"/>
      <c r="J1040810" s="3"/>
      <c r="K1040810" s="3"/>
    </row>
    <row r="1040811" spans="9:11" x14ac:dyDescent="0.2">
      <c r="I1040811" s="3"/>
      <c r="J1040811" s="3"/>
      <c r="K1040811" s="3"/>
    </row>
    <row r="1040812" spans="9:11" x14ac:dyDescent="0.2">
      <c r="I1040812" s="3"/>
      <c r="J1040812" s="3"/>
      <c r="K1040812" s="3"/>
    </row>
    <row r="1040813" spans="9:11" x14ac:dyDescent="0.2">
      <c r="I1040813" s="3"/>
      <c r="J1040813" s="3"/>
      <c r="K1040813" s="3"/>
    </row>
    <row r="1040814" spans="9:11" x14ac:dyDescent="0.2">
      <c r="I1040814" s="3"/>
      <c r="J1040814" s="3"/>
      <c r="K1040814" s="3"/>
    </row>
    <row r="1040815" spans="9:11" x14ac:dyDescent="0.2">
      <c r="I1040815" s="3"/>
      <c r="J1040815" s="3"/>
      <c r="K1040815" s="3"/>
    </row>
    <row r="1040816" spans="9:11" x14ac:dyDescent="0.2">
      <c r="I1040816" s="3"/>
      <c r="J1040816" s="3"/>
      <c r="K1040816" s="3"/>
    </row>
    <row r="1040817" spans="9:11" x14ac:dyDescent="0.2">
      <c r="I1040817" s="3"/>
      <c r="J1040817" s="3"/>
      <c r="K1040817" s="3"/>
    </row>
    <row r="1040818" spans="9:11" x14ac:dyDescent="0.2">
      <c r="I1040818" s="3"/>
      <c r="J1040818" s="3"/>
      <c r="K1040818" s="3"/>
    </row>
    <row r="1040819" spans="9:11" x14ac:dyDescent="0.2">
      <c r="I1040819" s="3"/>
      <c r="J1040819" s="3"/>
      <c r="K1040819" s="3"/>
    </row>
    <row r="1040820" spans="9:11" x14ac:dyDescent="0.2">
      <c r="I1040820" s="3"/>
      <c r="J1040820" s="3"/>
      <c r="K1040820" s="3"/>
    </row>
    <row r="1040821" spans="9:11" x14ac:dyDescent="0.2">
      <c r="I1040821" s="3"/>
      <c r="J1040821" s="3"/>
      <c r="K1040821" s="3"/>
    </row>
    <row r="1040822" spans="9:11" x14ac:dyDescent="0.2">
      <c r="I1040822" s="3"/>
      <c r="J1040822" s="3"/>
      <c r="K1040822" s="3"/>
    </row>
    <row r="1040823" spans="9:11" x14ac:dyDescent="0.2">
      <c r="I1040823" s="3"/>
      <c r="J1040823" s="3"/>
      <c r="K1040823" s="3"/>
    </row>
    <row r="1040824" spans="9:11" x14ac:dyDescent="0.2">
      <c r="I1040824" s="3"/>
      <c r="J1040824" s="3"/>
      <c r="K1040824" s="3"/>
    </row>
    <row r="1040825" spans="9:11" x14ac:dyDescent="0.2">
      <c r="I1040825" s="3"/>
      <c r="J1040825" s="3"/>
      <c r="K1040825" s="3"/>
    </row>
    <row r="1040826" spans="9:11" x14ac:dyDescent="0.2">
      <c r="I1040826" s="3"/>
      <c r="J1040826" s="3"/>
      <c r="K1040826" s="3"/>
    </row>
    <row r="1040827" spans="9:11" x14ac:dyDescent="0.2">
      <c r="I1040827" s="3"/>
      <c r="J1040827" s="3"/>
      <c r="K1040827" s="3"/>
    </row>
    <row r="1040828" spans="9:11" x14ac:dyDescent="0.2">
      <c r="I1040828" s="3"/>
      <c r="J1040828" s="3"/>
      <c r="K1040828" s="3"/>
    </row>
    <row r="1040829" spans="9:11" x14ac:dyDescent="0.2">
      <c r="I1040829" s="3"/>
      <c r="J1040829" s="3"/>
      <c r="K1040829" s="3"/>
    </row>
    <row r="1040830" spans="9:11" x14ac:dyDescent="0.2">
      <c r="I1040830" s="3"/>
      <c r="J1040830" s="3"/>
      <c r="K1040830" s="3"/>
    </row>
    <row r="1040831" spans="9:11" x14ac:dyDescent="0.2">
      <c r="I1040831" s="3"/>
      <c r="J1040831" s="3"/>
      <c r="K1040831" s="3"/>
    </row>
    <row r="1040832" spans="9:11" x14ac:dyDescent="0.2">
      <c r="I1040832" s="3"/>
      <c r="J1040832" s="3"/>
      <c r="K1040832" s="3"/>
    </row>
    <row r="1040833" spans="9:11" x14ac:dyDescent="0.2">
      <c r="I1040833" s="3"/>
      <c r="J1040833" s="3"/>
      <c r="K1040833" s="3"/>
    </row>
    <row r="1040834" spans="9:11" x14ac:dyDescent="0.2">
      <c r="I1040834" s="3"/>
      <c r="J1040834" s="3"/>
      <c r="K1040834" s="3"/>
    </row>
    <row r="1040835" spans="9:11" x14ac:dyDescent="0.2">
      <c r="I1040835" s="3"/>
      <c r="J1040835" s="3"/>
      <c r="K1040835" s="3"/>
    </row>
    <row r="1040836" spans="9:11" x14ac:dyDescent="0.2">
      <c r="I1040836" s="3"/>
      <c r="J1040836" s="3"/>
      <c r="K1040836" s="3"/>
    </row>
    <row r="1040837" spans="9:11" x14ac:dyDescent="0.2">
      <c r="I1040837" s="3"/>
      <c r="J1040837" s="3"/>
      <c r="K1040837" s="3"/>
    </row>
    <row r="1040838" spans="9:11" x14ac:dyDescent="0.2">
      <c r="I1040838" s="3"/>
      <c r="J1040838" s="3"/>
      <c r="K1040838" s="3"/>
    </row>
    <row r="1040839" spans="9:11" x14ac:dyDescent="0.2">
      <c r="I1040839" s="3"/>
      <c r="J1040839" s="3"/>
      <c r="K1040839" s="3"/>
    </row>
    <row r="1040840" spans="9:11" x14ac:dyDescent="0.2">
      <c r="I1040840" s="3"/>
      <c r="J1040840" s="3"/>
      <c r="K1040840" s="3"/>
    </row>
    <row r="1040841" spans="9:11" x14ac:dyDescent="0.2">
      <c r="I1040841" s="3"/>
      <c r="J1040841" s="3"/>
      <c r="K1040841" s="3"/>
    </row>
    <row r="1040842" spans="9:11" x14ac:dyDescent="0.2">
      <c r="I1040842" s="3"/>
      <c r="J1040842" s="3"/>
      <c r="K1040842" s="3"/>
    </row>
    <row r="1040843" spans="9:11" x14ac:dyDescent="0.2">
      <c r="I1040843" s="3"/>
      <c r="J1040843" s="3"/>
      <c r="K1040843" s="3"/>
    </row>
    <row r="1040844" spans="9:11" x14ac:dyDescent="0.2">
      <c r="I1040844" s="3"/>
      <c r="J1040844" s="3"/>
      <c r="K1040844" s="3"/>
    </row>
    <row r="1040845" spans="9:11" x14ac:dyDescent="0.2">
      <c r="I1040845" s="3"/>
      <c r="J1040845" s="3"/>
      <c r="K1040845" s="3"/>
    </row>
    <row r="1040846" spans="9:11" x14ac:dyDescent="0.2">
      <c r="I1040846" s="3"/>
      <c r="J1040846" s="3"/>
      <c r="K1040846" s="3"/>
    </row>
    <row r="1040847" spans="9:11" x14ac:dyDescent="0.2">
      <c r="I1040847" s="3"/>
      <c r="J1040847" s="3"/>
      <c r="K1040847" s="3"/>
    </row>
    <row r="1040848" spans="9:11" x14ac:dyDescent="0.2">
      <c r="I1040848" s="3"/>
      <c r="J1040848" s="3"/>
      <c r="K1040848" s="3"/>
    </row>
    <row r="1040849" spans="9:11" x14ac:dyDescent="0.2">
      <c r="I1040849" s="3"/>
      <c r="J1040849" s="3"/>
      <c r="K1040849" s="3"/>
    </row>
    <row r="1040850" spans="9:11" x14ac:dyDescent="0.2">
      <c r="I1040850" s="3"/>
      <c r="J1040850" s="3"/>
      <c r="K1040850" s="3"/>
    </row>
    <row r="1040851" spans="9:11" x14ac:dyDescent="0.2">
      <c r="I1040851" s="3"/>
      <c r="J1040851" s="3"/>
      <c r="K1040851" s="3"/>
    </row>
    <row r="1040852" spans="9:11" x14ac:dyDescent="0.2">
      <c r="I1040852" s="3"/>
      <c r="J1040852" s="3"/>
      <c r="K1040852" s="3"/>
    </row>
    <row r="1040853" spans="9:11" x14ac:dyDescent="0.2">
      <c r="I1040853" s="3"/>
      <c r="J1040853" s="3"/>
      <c r="K1040853" s="3"/>
    </row>
    <row r="1040854" spans="9:11" x14ac:dyDescent="0.2">
      <c r="I1040854" s="3"/>
      <c r="J1040854" s="3"/>
      <c r="K1040854" s="3"/>
    </row>
    <row r="1040855" spans="9:11" x14ac:dyDescent="0.2">
      <c r="I1040855" s="3"/>
      <c r="J1040855" s="3"/>
      <c r="K1040855" s="3"/>
    </row>
    <row r="1040856" spans="9:11" x14ac:dyDescent="0.2">
      <c r="I1040856" s="3"/>
      <c r="J1040856" s="3"/>
      <c r="K1040856" s="3"/>
    </row>
    <row r="1040857" spans="9:11" x14ac:dyDescent="0.2">
      <c r="I1040857" s="3"/>
      <c r="J1040857" s="3"/>
      <c r="K1040857" s="3"/>
    </row>
    <row r="1040858" spans="9:11" x14ac:dyDescent="0.2">
      <c r="I1040858" s="3"/>
      <c r="J1040858" s="3"/>
      <c r="K1040858" s="3"/>
    </row>
    <row r="1040859" spans="9:11" x14ac:dyDescent="0.2">
      <c r="I1040859" s="3"/>
      <c r="J1040859" s="3"/>
      <c r="K1040859" s="3"/>
    </row>
    <row r="1040860" spans="9:11" x14ac:dyDescent="0.2">
      <c r="I1040860" s="3"/>
      <c r="J1040860" s="3"/>
      <c r="K1040860" s="3"/>
    </row>
    <row r="1040861" spans="9:11" x14ac:dyDescent="0.2">
      <c r="I1040861" s="3"/>
      <c r="J1040861" s="3"/>
      <c r="K1040861" s="3"/>
    </row>
    <row r="1040862" spans="9:11" x14ac:dyDescent="0.2">
      <c r="I1040862" s="3"/>
      <c r="J1040862" s="3"/>
      <c r="K1040862" s="3"/>
    </row>
    <row r="1040863" spans="9:11" x14ac:dyDescent="0.2">
      <c r="I1040863" s="3"/>
      <c r="J1040863" s="3"/>
      <c r="K1040863" s="3"/>
    </row>
    <row r="1040864" spans="9:11" x14ac:dyDescent="0.2">
      <c r="I1040864" s="3"/>
      <c r="J1040864" s="3"/>
      <c r="K1040864" s="3"/>
    </row>
    <row r="1040865" spans="9:11" x14ac:dyDescent="0.2">
      <c r="I1040865" s="3"/>
      <c r="J1040865" s="3"/>
      <c r="K1040865" s="3"/>
    </row>
    <row r="1040866" spans="9:11" x14ac:dyDescent="0.2">
      <c r="I1040866" s="3"/>
      <c r="J1040866" s="3"/>
      <c r="K1040866" s="3"/>
    </row>
    <row r="1040867" spans="9:11" x14ac:dyDescent="0.2">
      <c r="I1040867" s="3"/>
      <c r="J1040867" s="3"/>
      <c r="K1040867" s="3"/>
    </row>
    <row r="1040868" spans="9:11" x14ac:dyDescent="0.2">
      <c r="I1040868" s="3"/>
      <c r="J1040868" s="3"/>
      <c r="K1040868" s="3"/>
    </row>
    <row r="1040869" spans="9:11" x14ac:dyDescent="0.2">
      <c r="I1040869" s="3"/>
      <c r="J1040869" s="3"/>
      <c r="K1040869" s="3"/>
    </row>
    <row r="1040870" spans="9:11" x14ac:dyDescent="0.2">
      <c r="I1040870" s="3"/>
      <c r="J1040870" s="3"/>
      <c r="K1040870" s="3"/>
    </row>
    <row r="1040871" spans="9:11" x14ac:dyDescent="0.2">
      <c r="I1040871" s="3"/>
      <c r="J1040871" s="3"/>
      <c r="K1040871" s="3"/>
    </row>
    <row r="1040872" spans="9:11" x14ac:dyDescent="0.2">
      <c r="I1040872" s="3"/>
      <c r="J1040872" s="3"/>
      <c r="K1040872" s="3"/>
    </row>
    <row r="1040873" spans="9:11" x14ac:dyDescent="0.2">
      <c r="I1040873" s="3"/>
      <c r="J1040873" s="3"/>
      <c r="K1040873" s="3"/>
    </row>
    <row r="1040874" spans="9:11" x14ac:dyDescent="0.2">
      <c r="I1040874" s="3"/>
      <c r="J1040874" s="3"/>
      <c r="K1040874" s="3"/>
    </row>
    <row r="1040875" spans="9:11" x14ac:dyDescent="0.2">
      <c r="I1040875" s="3"/>
      <c r="J1040875" s="3"/>
      <c r="K1040875" s="3"/>
    </row>
    <row r="1040876" spans="9:11" x14ac:dyDescent="0.2">
      <c r="I1040876" s="3"/>
      <c r="J1040876" s="3"/>
      <c r="K1040876" s="3"/>
    </row>
    <row r="1040877" spans="9:11" x14ac:dyDescent="0.2">
      <c r="I1040877" s="3"/>
      <c r="J1040877" s="3"/>
      <c r="K1040877" s="3"/>
    </row>
    <row r="1040878" spans="9:11" x14ac:dyDescent="0.2">
      <c r="I1040878" s="3"/>
      <c r="J1040878" s="3"/>
      <c r="K1040878" s="3"/>
    </row>
    <row r="1040879" spans="9:11" x14ac:dyDescent="0.2">
      <c r="I1040879" s="3"/>
      <c r="J1040879" s="3"/>
      <c r="K1040879" s="3"/>
    </row>
    <row r="1040880" spans="9:11" x14ac:dyDescent="0.2">
      <c r="I1040880" s="3"/>
      <c r="J1040880" s="3"/>
      <c r="K1040880" s="3"/>
    </row>
    <row r="1040881" spans="9:11" x14ac:dyDescent="0.2">
      <c r="I1040881" s="3"/>
      <c r="J1040881" s="3"/>
      <c r="K1040881" s="3"/>
    </row>
    <row r="1040882" spans="9:11" x14ac:dyDescent="0.2">
      <c r="I1040882" s="3"/>
      <c r="J1040882" s="3"/>
      <c r="K1040882" s="3"/>
    </row>
    <row r="1040883" spans="9:11" x14ac:dyDescent="0.2">
      <c r="I1040883" s="3"/>
      <c r="J1040883" s="3"/>
      <c r="K1040883" s="3"/>
    </row>
    <row r="1040884" spans="9:11" x14ac:dyDescent="0.2">
      <c r="I1040884" s="3"/>
      <c r="J1040884" s="3"/>
      <c r="K1040884" s="3"/>
    </row>
    <row r="1040885" spans="9:11" x14ac:dyDescent="0.2">
      <c r="I1040885" s="3"/>
      <c r="J1040885" s="3"/>
      <c r="K1040885" s="3"/>
    </row>
    <row r="1040886" spans="9:11" x14ac:dyDescent="0.2">
      <c r="I1040886" s="3"/>
      <c r="J1040886" s="3"/>
      <c r="K1040886" s="3"/>
    </row>
    <row r="1040887" spans="9:11" x14ac:dyDescent="0.2">
      <c r="I1040887" s="3"/>
      <c r="J1040887" s="3"/>
      <c r="K1040887" s="3"/>
    </row>
    <row r="1040888" spans="9:11" x14ac:dyDescent="0.2">
      <c r="I1040888" s="3"/>
      <c r="J1040888" s="3"/>
      <c r="K1040888" s="3"/>
    </row>
    <row r="1040889" spans="9:11" x14ac:dyDescent="0.2">
      <c r="I1040889" s="3"/>
      <c r="J1040889" s="3"/>
      <c r="K1040889" s="3"/>
    </row>
    <row r="1040890" spans="9:11" x14ac:dyDescent="0.2">
      <c r="I1040890" s="3"/>
      <c r="J1040890" s="3"/>
      <c r="K1040890" s="3"/>
    </row>
    <row r="1040891" spans="9:11" x14ac:dyDescent="0.2">
      <c r="I1040891" s="3"/>
      <c r="J1040891" s="3"/>
      <c r="K1040891" s="3"/>
    </row>
    <row r="1040892" spans="9:11" x14ac:dyDescent="0.2">
      <c r="I1040892" s="3"/>
      <c r="J1040892" s="3"/>
      <c r="K1040892" s="3"/>
    </row>
    <row r="1040893" spans="9:11" x14ac:dyDescent="0.2">
      <c r="I1040893" s="3"/>
      <c r="J1040893" s="3"/>
      <c r="K1040893" s="3"/>
    </row>
    <row r="1040894" spans="9:11" x14ac:dyDescent="0.2">
      <c r="I1040894" s="3"/>
      <c r="J1040894" s="3"/>
      <c r="K1040894" s="3"/>
    </row>
    <row r="1040895" spans="9:11" x14ac:dyDescent="0.2">
      <c r="I1040895" s="3"/>
      <c r="J1040895" s="3"/>
      <c r="K1040895" s="3"/>
    </row>
    <row r="1040896" spans="9:11" x14ac:dyDescent="0.2">
      <c r="I1040896" s="3"/>
      <c r="J1040896" s="3"/>
      <c r="K1040896" s="3"/>
    </row>
    <row r="1040897" spans="9:11" x14ac:dyDescent="0.2">
      <c r="I1040897" s="3"/>
      <c r="J1040897" s="3"/>
      <c r="K1040897" s="3"/>
    </row>
    <row r="1040898" spans="9:11" x14ac:dyDescent="0.2">
      <c r="I1040898" s="3"/>
      <c r="J1040898" s="3"/>
      <c r="K1040898" s="3"/>
    </row>
    <row r="1040899" spans="9:11" x14ac:dyDescent="0.2">
      <c r="I1040899" s="3"/>
      <c r="J1040899" s="3"/>
      <c r="K1040899" s="3"/>
    </row>
    <row r="1040900" spans="9:11" x14ac:dyDescent="0.2">
      <c r="I1040900" s="3"/>
      <c r="J1040900" s="3"/>
      <c r="K1040900" s="3"/>
    </row>
    <row r="1040901" spans="9:11" x14ac:dyDescent="0.2">
      <c r="I1040901" s="3"/>
      <c r="J1040901" s="3"/>
      <c r="K1040901" s="3"/>
    </row>
    <row r="1040902" spans="9:11" x14ac:dyDescent="0.2">
      <c r="I1040902" s="3"/>
      <c r="J1040902" s="3"/>
      <c r="K1040902" s="3"/>
    </row>
    <row r="1040903" spans="9:11" x14ac:dyDescent="0.2">
      <c r="I1040903" s="3"/>
      <c r="J1040903" s="3"/>
      <c r="K1040903" s="3"/>
    </row>
    <row r="1040904" spans="9:11" x14ac:dyDescent="0.2">
      <c r="I1040904" s="3"/>
      <c r="J1040904" s="3"/>
      <c r="K1040904" s="3"/>
    </row>
    <row r="1040905" spans="9:11" x14ac:dyDescent="0.2">
      <c r="I1040905" s="3"/>
      <c r="J1040905" s="3"/>
      <c r="K1040905" s="3"/>
    </row>
    <row r="1040906" spans="9:11" x14ac:dyDescent="0.2">
      <c r="I1040906" s="3"/>
      <c r="J1040906" s="3"/>
      <c r="K1040906" s="3"/>
    </row>
    <row r="1040907" spans="9:11" x14ac:dyDescent="0.2">
      <c r="I1040907" s="3"/>
      <c r="J1040907" s="3"/>
      <c r="K1040907" s="3"/>
    </row>
    <row r="1040908" spans="9:11" x14ac:dyDescent="0.2">
      <c r="I1040908" s="3"/>
      <c r="J1040908" s="3"/>
      <c r="K1040908" s="3"/>
    </row>
    <row r="1040909" spans="9:11" x14ac:dyDescent="0.2">
      <c r="I1040909" s="3"/>
      <c r="J1040909" s="3"/>
      <c r="K1040909" s="3"/>
    </row>
    <row r="1040910" spans="9:11" x14ac:dyDescent="0.2">
      <c r="I1040910" s="3"/>
      <c r="J1040910" s="3"/>
      <c r="K1040910" s="3"/>
    </row>
    <row r="1040911" spans="9:11" x14ac:dyDescent="0.2">
      <c r="I1040911" s="3"/>
      <c r="J1040911" s="3"/>
      <c r="K1040911" s="3"/>
    </row>
    <row r="1040912" spans="9:11" x14ac:dyDescent="0.2">
      <c r="I1040912" s="3"/>
      <c r="J1040912" s="3"/>
      <c r="K1040912" s="3"/>
    </row>
    <row r="1040913" spans="9:11" x14ac:dyDescent="0.2">
      <c r="I1040913" s="3"/>
      <c r="J1040913" s="3"/>
      <c r="K1040913" s="3"/>
    </row>
    <row r="1040914" spans="9:11" x14ac:dyDescent="0.2">
      <c r="I1040914" s="3"/>
      <c r="J1040914" s="3"/>
      <c r="K1040914" s="3"/>
    </row>
    <row r="1040915" spans="9:11" x14ac:dyDescent="0.2">
      <c r="I1040915" s="3"/>
      <c r="J1040915" s="3"/>
      <c r="K1040915" s="3"/>
    </row>
    <row r="1040916" spans="9:11" x14ac:dyDescent="0.2">
      <c r="I1040916" s="3"/>
      <c r="J1040916" s="3"/>
      <c r="K1040916" s="3"/>
    </row>
    <row r="1040917" spans="9:11" x14ac:dyDescent="0.2">
      <c r="I1040917" s="3"/>
      <c r="J1040917" s="3"/>
      <c r="K1040917" s="3"/>
    </row>
    <row r="1040918" spans="9:11" x14ac:dyDescent="0.2">
      <c r="I1040918" s="3"/>
      <c r="J1040918" s="3"/>
      <c r="K1040918" s="3"/>
    </row>
    <row r="1040919" spans="9:11" x14ac:dyDescent="0.2">
      <c r="I1040919" s="3"/>
      <c r="J1040919" s="3"/>
      <c r="K1040919" s="3"/>
    </row>
    <row r="1040920" spans="9:11" x14ac:dyDescent="0.2">
      <c r="I1040920" s="3"/>
      <c r="J1040920" s="3"/>
      <c r="K1040920" s="3"/>
    </row>
    <row r="1040921" spans="9:11" x14ac:dyDescent="0.2">
      <c r="I1040921" s="3"/>
      <c r="J1040921" s="3"/>
      <c r="K1040921" s="3"/>
    </row>
    <row r="1040922" spans="9:11" x14ac:dyDescent="0.2">
      <c r="I1040922" s="3"/>
      <c r="J1040922" s="3"/>
      <c r="K1040922" s="3"/>
    </row>
    <row r="1040923" spans="9:11" x14ac:dyDescent="0.2">
      <c r="I1040923" s="3"/>
      <c r="J1040923" s="3"/>
      <c r="K1040923" s="3"/>
    </row>
    <row r="1040924" spans="9:11" x14ac:dyDescent="0.2">
      <c r="I1040924" s="3"/>
      <c r="J1040924" s="3"/>
      <c r="K1040924" s="3"/>
    </row>
    <row r="1040925" spans="9:11" x14ac:dyDescent="0.2">
      <c r="I1040925" s="3"/>
      <c r="J1040925" s="3"/>
      <c r="K1040925" s="3"/>
    </row>
    <row r="1040926" spans="9:11" x14ac:dyDescent="0.2">
      <c r="I1040926" s="3"/>
      <c r="J1040926" s="3"/>
      <c r="K1040926" s="3"/>
    </row>
    <row r="1040927" spans="9:11" x14ac:dyDescent="0.2">
      <c r="I1040927" s="3"/>
      <c r="J1040927" s="3"/>
      <c r="K1040927" s="3"/>
    </row>
    <row r="1040928" spans="9:11" x14ac:dyDescent="0.2">
      <c r="I1040928" s="3"/>
      <c r="J1040928" s="3"/>
      <c r="K1040928" s="3"/>
    </row>
    <row r="1040929" spans="9:11" x14ac:dyDescent="0.2">
      <c r="I1040929" s="3"/>
      <c r="J1040929" s="3"/>
      <c r="K1040929" s="3"/>
    </row>
    <row r="1040930" spans="9:11" x14ac:dyDescent="0.2">
      <c r="I1040930" s="3"/>
      <c r="J1040930" s="3"/>
      <c r="K1040930" s="3"/>
    </row>
    <row r="1040931" spans="9:11" x14ac:dyDescent="0.2">
      <c r="I1040931" s="3"/>
      <c r="J1040931" s="3"/>
      <c r="K1040931" s="3"/>
    </row>
    <row r="1040932" spans="9:11" x14ac:dyDescent="0.2">
      <c r="I1040932" s="3"/>
      <c r="J1040932" s="3"/>
      <c r="K1040932" s="3"/>
    </row>
    <row r="1040933" spans="9:11" x14ac:dyDescent="0.2">
      <c r="I1040933" s="3"/>
      <c r="J1040933" s="3"/>
      <c r="K1040933" s="3"/>
    </row>
    <row r="1040934" spans="9:11" x14ac:dyDescent="0.2">
      <c r="I1040934" s="3"/>
      <c r="J1040934" s="3"/>
      <c r="K1040934" s="3"/>
    </row>
    <row r="1040935" spans="9:11" x14ac:dyDescent="0.2">
      <c r="I1040935" s="3"/>
      <c r="J1040935" s="3"/>
      <c r="K1040935" s="3"/>
    </row>
    <row r="1040936" spans="9:11" x14ac:dyDescent="0.2">
      <c r="I1040936" s="3"/>
      <c r="J1040936" s="3"/>
      <c r="K1040936" s="3"/>
    </row>
    <row r="1040937" spans="9:11" x14ac:dyDescent="0.2">
      <c r="I1040937" s="3"/>
      <c r="J1040937" s="3"/>
      <c r="K1040937" s="3"/>
    </row>
    <row r="1040938" spans="9:11" x14ac:dyDescent="0.2">
      <c r="I1040938" s="3"/>
      <c r="J1040938" s="3"/>
      <c r="K1040938" s="3"/>
    </row>
    <row r="1040939" spans="9:11" x14ac:dyDescent="0.2">
      <c r="I1040939" s="3"/>
      <c r="J1040939" s="3"/>
      <c r="K1040939" s="3"/>
    </row>
    <row r="1040940" spans="9:11" x14ac:dyDescent="0.2">
      <c r="I1040940" s="3"/>
      <c r="J1040940" s="3"/>
      <c r="K1040940" s="3"/>
    </row>
    <row r="1040941" spans="9:11" x14ac:dyDescent="0.2">
      <c r="I1040941" s="3"/>
      <c r="J1040941" s="3"/>
      <c r="K1040941" s="3"/>
    </row>
    <row r="1040942" spans="9:11" x14ac:dyDescent="0.2">
      <c r="I1040942" s="3"/>
      <c r="J1040942" s="3"/>
      <c r="K1040942" s="3"/>
    </row>
    <row r="1040943" spans="9:11" x14ac:dyDescent="0.2">
      <c r="I1040943" s="3"/>
      <c r="J1040943" s="3"/>
      <c r="K1040943" s="3"/>
    </row>
    <row r="1040944" spans="9:11" x14ac:dyDescent="0.2">
      <c r="I1040944" s="3"/>
      <c r="J1040944" s="3"/>
      <c r="K1040944" s="3"/>
    </row>
    <row r="1040945" spans="9:11" x14ac:dyDescent="0.2">
      <c r="I1040945" s="3"/>
      <c r="J1040945" s="3"/>
      <c r="K1040945" s="3"/>
    </row>
    <row r="1040946" spans="9:11" x14ac:dyDescent="0.2">
      <c r="I1040946" s="3"/>
      <c r="J1040946" s="3"/>
      <c r="K1040946" s="3"/>
    </row>
    <row r="1040947" spans="9:11" x14ac:dyDescent="0.2">
      <c r="I1040947" s="3"/>
      <c r="J1040947" s="3"/>
      <c r="K1040947" s="3"/>
    </row>
    <row r="1040948" spans="9:11" x14ac:dyDescent="0.2">
      <c r="I1040948" s="3"/>
      <c r="J1040948" s="3"/>
      <c r="K1040948" s="3"/>
    </row>
    <row r="1040949" spans="9:11" x14ac:dyDescent="0.2">
      <c r="I1040949" s="3"/>
      <c r="J1040949" s="3"/>
      <c r="K1040949" s="3"/>
    </row>
    <row r="1040950" spans="9:11" x14ac:dyDescent="0.2">
      <c r="I1040950" s="3"/>
      <c r="J1040950" s="3"/>
      <c r="K1040950" s="3"/>
    </row>
    <row r="1040951" spans="9:11" x14ac:dyDescent="0.2">
      <c r="I1040951" s="3"/>
      <c r="J1040951" s="3"/>
      <c r="K1040951" s="3"/>
    </row>
    <row r="1040952" spans="9:11" x14ac:dyDescent="0.2">
      <c r="I1040952" s="3"/>
      <c r="J1040952" s="3"/>
      <c r="K1040952" s="3"/>
    </row>
    <row r="1040953" spans="9:11" x14ac:dyDescent="0.2">
      <c r="I1040953" s="3"/>
      <c r="J1040953" s="3"/>
      <c r="K1040953" s="3"/>
    </row>
    <row r="1040954" spans="9:11" x14ac:dyDescent="0.2">
      <c r="I1040954" s="3"/>
      <c r="J1040954" s="3"/>
      <c r="K1040954" s="3"/>
    </row>
    <row r="1040955" spans="9:11" x14ac:dyDescent="0.2">
      <c r="I1040955" s="3"/>
      <c r="J1040955" s="3"/>
      <c r="K1040955" s="3"/>
    </row>
    <row r="1040956" spans="9:11" x14ac:dyDescent="0.2">
      <c r="I1040956" s="3"/>
      <c r="J1040956" s="3"/>
      <c r="K1040956" s="3"/>
    </row>
    <row r="1040957" spans="9:11" x14ac:dyDescent="0.2">
      <c r="I1040957" s="3"/>
      <c r="J1040957" s="3"/>
      <c r="K1040957" s="3"/>
    </row>
    <row r="1040958" spans="9:11" x14ac:dyDescent="0.2">
      <c r="I1040958" s="3"/>
      <c r="J1040958" s="3"/>
      <c r="K1040958" s="3"/>
    </row>
    <row r="1040959" spans="9:11" x14ac:dyDescent="0.2">
      <c r="I1040959" s="3"/>
      <c r="J1040959" s="3"/>
      <c r="K1040959" s="3"/>
    </row>
    <row r="1040960" spans="9:11" x14ac:dyDescent="0.2">
      <c r="I1040960" s="3"/>
      <c r="J1040960" s="3"/>
      <c r="K1040960" s="3"/>
    </row>
    <row r="1040961" spans="9:11" x14ac:dyDescent="0.2">
      <c r="I1040961" s="3"/>
      <c r="J1040961" s="3"/>
      <c r="K1040961" s="3"/>
    </row>
    <row r="1040962" spans="9:11" x14ac:dyDescent="0.2">
      <c r="I1040962" s="3"/>
      <c r="J1040962" s="3"/>
      <c r="K1040962" s="3"/>
    </row>
    <row r="1040963" spans="9:11" x14ac:dyDescent="0.2">
      <c r="I1040963" s="3"/>
      <c r="J1040963" s="3"/>
      <c r="K1040963" s="3"/>
    </row>
    <row r="1040964" spans="9:11" x14ac:dyDescent="0.2">
      <c r="I1040964" s="3"/>
      <c r="J1040964" s="3"/>
      <c r="K1040964" s="3"/>
    </row>
    <row r="1040965" spans="9:11" x14ac:dyDescent="0.2">
      <c r="I1040965" s="3"/>
      <c r="J1040965" s="3"/>
      <c r="K1040965" s="3"/>
    </row>
    <row r="1040966" spans="9:11" x14ac:dyDescent="0.2">
      <c r="I1040966" s="3"/>
      <c r="J1040966" s="3"/>
      <c r="K1040966" s="3"/>
    </row>
    <row r="1040967" spans="9:11" x14ac:dyDescent="0.2">
      <c r="I1040967" s="3"/>
      <c r="J1040967" s="3"/>
      <c r="K1040967" s="3"/>
    </row>
    <row r="1040968" spans="9:11" x14ac:dyDescent="0.2">
      <c r="I1040968" s="3"/>
      <c r="J1040968" s="3"/>
      <c r="K1040968" s="3"/>
    </row>
    <row r="1040969" spans="9:11" x14ac:dyDescent="0.2">
      <c r="I1040969" s="3"/>
      <c r="J1040969" s="3"/>
      <c r="K1040969" s="3"/>
    </row>
    <row r="1040970" spans="9:11" x14ac:dyDescent="0.2">
      <c r="I1040970" s="3"/>
      <c r="J1040970" s="3"/>
      <c r="K1040970" s="3"/>
    </row>
    <row r="1040971" spans="9:11" x14ac:dyDescent="0.2">
      <c r="I1040971" s="3"/>
      <c r="J1040971" s="3"/>
      <c r="K1040971" s="3"/>
    </row>
    <row r="1040972" spans="9:11" x14ac:dyDescent="0.2">
      <c r="I1040972" s="3"/>
      <c r="J1040972" s="3"/>
      <c r="K1040972" s="3"/>
    </row>
    <row r="1040973" spans="9:11" x14ac:dyDescent="0.2">
      <c r="I1040973" s="3"/>
      <c r="J1040973" s="3"/>
      <c r="K1040973" s="3"/>
    </row>
    <row r="1040974" spans="9:11" x14ac:dyDescent="0.2">
      <c r="I1040974" s="3"/>
      <c r="J1040974" s="3"/>
      <c r="K1040974" s="3"/>
    </row>
    <row r="1040975" spans="9:11" x14ac:dyDescent="0.2">
      <c r="I1040975" s="3"/>
      <c r="J1040975" s="3"/>
      <c r="K1040975" s="3"/>
    </row>
    <row r="1040976" spans="9:11" x14ac:dyDescent="0.2">
      <c r="I1040976" s="3"/>
      <c r="J1040976" s="3"/>
      <c r="K1040976" s="3"/>
    </row>
    <row r="1040977" spans="9:11" x14ac:dyDescent="0.2">
      <c r="I1040977" s="3"/>
      <c r="J1040977" s="3"/>
      <c r="K1040977" s="3"/>
    </row>
    <row r="1040978" spans="9:11" x14ac:dyDescent="0.2">
      <c r="I1040978" s="3"/>
      <c r="J1040978" s="3"/>
      <c r="K1040978" s="3"/>
    </row>
    <row r="1040979" spans="9:11" x14ac:dyDescent="0.2">
      <c r="I1040979" s="3"/>
      <c r="J1040979" s="3"/>
      <c r="K1040979" s="3"/>
    </row>
    <row r="1040980" spans="9:11" x14ac:dyDescent="0.2">
      <c r="I1040980" s="3"/>
      <c r="J1040980" s="3"/>
      <c r="K1040980" s="3"/>
    </row>
    <row r="1040981" spans="9:11" x14ac:dyDescent="0.2">
      <c r="I1040981" s="3"/>
      <c r="J1040981" s="3"/>
      <c r="K1040981" s="3"/>
    </row>
    <row r="1040982" spans="9:11" x14ac:dyDescent="0.2">
      <c r="I1040982" s="3"/>
      <c r="J1040982" s="3"/>
      <c r="K1040982" s="3"/>
    </row>
    <row r="1040983" spans="9:11" x14ac:dyDescent="0.2">
      <c r="I1040983" s="3"/>
      <c r="J1040983" s="3"/>
      <c r="K1040983" s="3"/>
    </row>
    <row r="1040984" spans="9:11" x14ac:dyDescent="0.2">
      <c r="I1040984" s="3"/>
      <c r="J1040984" s="3"/>
      <c r="K1040984" s="3"/>
    </row>
    <row r="1040985" spans="9:11" x14ac:dyDescent="0.2">
      <c r="I1040985" s="3"/>
      <c r="J1040985" s="3"/>
      <c r="K1040985" s="3"/>
    </row>
    <row r="1040986" spans="9:11" x14ac:dyDescent="0.2">
      <c r="I1040986" s="3"/>
      <c r="J1040986" s="3"/>
      <c r="K1040986" s="3"/>
    </row>
    <row r="1040987" spans="9:11" x14ac:dyDescent="0.2">
      <c r="I1040987" s="3"/>
      <c r="J1040987" s="3"/>
      <c r="K1040987" s="3"/>
    </row>
    <row r="1040988" spans="9:11" x14ac:dyDescent="0.2">
      <c r="I1040988" s="3"/>
      <c r="J1040988" s="3"/>
      <c r="K1040988" s="3"/>
    </row>
    <row r="1040989" spans="9:11" x14ac:dyDescent="0.2">
      <c r="I1040989" s="3"/>
      <c r="J1040989" s="3"/>
      <c r="K1040989" s="3"/>
    </row>
    <row r="1040990" spans="9:11" x14ac:dyDescent="0.2">
      <c r="I1040990" s="3"/>
      <c r="J1040990" s="3"/>
      <c r="K1040990" s="3"/>
    </row>
    <row r="1040991" spans="9:11" x14ac:dyDescent="0.2">
      <c r="I1040991" s="3"/>
      <c r="J1040991" s="3"/>
      <c r="K1040991" s="3"/>
    </row>
    <row r="1040992" spans="9:11" x14ac:dyDescent="0.2">
      <c r="I1040992" s="3"/>
      <c r="J1040992" s="3"/>
      <c r="K1040992" s="3"/>
    </row>
    <row r="1040993" spans="9:11" x14ac:dyDescent="0.2">
      <c r="I1040993" s="3"/>
      <c r="J1040993" s="3"/>
      <c r="K1040993" s="3"/>
    </row>
    <row r="1040994" spans="9:11" x14ac:dyDescent="0.2">
      <c r="I1040994" s="3"/>
      <c r="J1040994" s="3"/>
      <c r="K1040994" s="3"/>
    </row>
    <row r="1040995" spans="9:11" x14ac:dyDescent="0.2">
      <c r="I1040995" s="3"/>
      <c r="J1040995" s="3"/>
      <c r="K1040995" s="3"/>
    </row>
    <row r="1040996" spans="9:11" x14ac:dyDescent="0.2">
      <c r="I1040996" s="3"/>
      <c r="J1040996" s="3"/>
      <c r="K1040996" s="3"/>
    </row>
    <row r="1040997" spans="9:11" x14ac:dyDescent="0.2">
      <c r="I1040997" s="3"/>
      <c r="J1040997" s="3"/>
      <c r="K1040997" s="3"/>
    </row>
    <row r="1040998" spans="9:11" x14ac:dyDescent="0.2">
      <c r="I1040998" s="3"/>
      <c r="J1040998" s="3"/>
      <c r="K1040998" s="3"/>
    </row>
    <row r="1040999" spans="9:11" x14ac:dyDescent="0.2">
      <c r="I1040999" s="3"/>
      <c r="J1040999" s="3"/>
      <c r="K1040999" s="3"/>
    </row>
    <row r="1041000" spans="9:11" x14ac:dyDescent="0.2">
      <c r="I1041000" s="3"/>
      <c r="J1041000" s="3"/>
      <c r="K1041000" s="3"/>
    </row>
    <row r="1041001" spans="9:11" x14ac:dyDescent="0.2">
      <c r="I1041001" s="3"/>
      <c r="J1041001" s="3"/>
      <c r="K1041001" s="3"/>
    </row>
    <row r="1041002" spans="9:11" x14ac:dyDescent="0.2">
      <c r="I1041002" s="3"/>
      <c r="J1041002" s="3"/>
      <c r="K1041002" s="3"/>
    </row>
    <row r="1041003" spans="9:11" x14ac:dyDescent="0.2">
      <c r="I1041003" s="3"/>
      <c r="J1041003" s="3"/>
      <c r="K1041003" s="3"/>
    </row>
    <row r="1041004" spans="9:11" x14ac:dyDescent="0.2">
      <c r="I1041004" s="3"/>
      <c r="J1041004" s="3"/>
      <c r="K1041004" s="3"/>
    </row>
    <row r="1041005" spans="9:11" x14ac:dyDescent="0.2">
      <c r="I1041005" s="3"/>
      <c r="J1041005" s="3"/>
      <c r="K1041005" s="3"/>
    </row>
    <row r="1041006" spans="9:11" x14ac:dyDescent="0.2">
      <c r="I1041006" s="3"/>
      <c r="J1041006" s="3"/>
      <c r="K1041006" s="3"/>
    </row>
    <row r="1041007" spans="9:11" x14ac:dyDescent="0.2">
      <c r="I1041007" s="3"/>
      <c r="J1041007" s="3"/>
      <c r="K1041007" s="3"/>
    </row>
    <row r="1041008" spans="9:11" x14ac:dyDescent="0.2">
      <c r="I1041008" s="3"/>
      <c r="J1041008" s="3"/>
      <c r="K1041008" s="3"/>
    </row>
    <row r="1041009" spans="9:11" x14ac:dyDescent="0.2">
      <c r="I1041009" s="3"/>
      <c r="J1041009" s="3"/>
      <c r="K1041009" s="3"/>
    </row>
    <row r="1041010" spans="9:11" x14ac:dyDescent="0.2">
      <c r="I1041010" s="3"/>
      <c r="J1041010" s="3"/>
      <c r="K1041010" s="3"/>
    </row>
    <row r="1041011" spans="9:11" x14ac:dyDescent="0.2">
      <c r="I1041011" s="3"/>
      <c r="J1041011" s="3"/>
      <c r="K1041011" s="3"/>
    </row>
    <row r="1041012" spans="9:11" x14ac:dyDescent="0.2">
      <c r="I1041012" s="3"/>
      <c r="J1041012" s="3"/>
      <c r="K1041012" s="3"/>
    </row>
    <row r="1041013" spans="9:11" x14ac:dyDescent="0.2">
      <c r="I1041013" s="3"/>
      <c r="J1041013" s="3"/>
      <c r="K1041013" s="3"/>
    </row>
    <row r="1041014" spans="9:11" x14ac:dyDescent="0.2">
      <c r="I1041014" s="3"/>
      <c r="J1041014" s="3"/>
      <c r="K1041014" s="3"/>
    </row>
    <row r="1041015" spans="9:11" x14ac:dyDescent="0.2">
      <c r="I1041015" s="3"/>
      <c r="J1041015" s="3"/>
      <c r="K1041015" s="3"/>
    </row>
    <row r="1041016" spans="9:11" x14ac:dyDescent="0.2">
      <c r="I1041016" s="3"/>
      <c r="J1041016" s="3"/>
      <c r="K1041016" s="3"/>
    </row>
    <row r="1041017" spans="9:11" x14ac:dyDescent="0.2">
      <c r="I1041017" s="3"/>
      <c r="J1041017" s="3"/>
      <c r="K1041017" s="3"/>
    </row>
    <row r="1041018" spans="9:11" x14ac:dyDescent="0.2">
      <c r="I1041018" s="3"/>
      <c r="J1041018" s="3"/>
      <c r="K1041018" s="3"/>
    </row>
    <row r="1041019" spans="9:11" x14ac:dyDescent="0.2">
      <c r="I1041019" s="3"/>
      <c r="J1041019" s="3"/>
      <c r="K1041019" s="3"/>
    </row>
    <row r="1041020" spans="9:11" x14ac:dyDescent="0.2">
      <c r="I1041020" s="3"/>
      <c r="J1041020" s="3"/>
      <c r="K1041020" s="3"/>
    </row>
    <row r="1041021" spans="9:11" x14ac:dyDescent="0.2">
      <c r="I1041021" s="3"/>
      <c r="J1041021" s="3"/>
      <c r="K1041021" s="3"/>
    </row>
    <row r="1041022" spans="9:11" x14ac:dyDescent="0.2">
      <c r="I1041022" s="3"/>
      <c r="J1041022" s="3"/>
      <c r="K1041022" s="3"/>
    </row>
    <row r="1041023" spans="9:11" x14ac:dyDescent="0.2">
      <c r="I1041023" s="3"/>
      <c r="J1041023" s="3"/>
      <c r="K1041023" s="3"/>
    </row>
    <row r="1041024" spans="9:11" x14ac:dyDescent="0.2">
      <c r="I1041024" s="3"/>
      <c r="J1041024" s="3"/>
      <c r="K1041024" s="3"/>
    </row>
    <row r="1041025" spans="9:11" x14ac:dyDescent="0.2">
      <c r="I1041025" s="3"/>
      <c r="J1041025" s="3"/>
      <c r="K1041025" s="3"/>
    </row>
    <row r="1041026" spans="9:11" x14ac:dyDescent="0.2">
      <c r="I1041026" s="3"/>
      <c r="J1041026" s="3"/>
      <c r="K1041026" s="3"/>
    </row>
    <row r="1041027" spans="9:11" x14ac:dyDescent="0.2">
      <c r="I1041027" s="3"/>
      <c r="J1041027" s="3"/>
      <c r="K1041027" s="3"/>
    </row>
    <row r="1041028" spans="9:11" x14ac:dyDescent="0.2">
      <c r="I1041028" s="3"/>
      <c r="J1041028" s="3"/>
      <c r="K1041028" s="3"/>
    </row>
    <row r="1041029" spans="9:11" x14ac:dyDescent="0.2">
      <c r="I1041029" s="3"/>
      <c r="J1041029" s="3"/>
      <c r="K1041029" s="3"/>
    </row>
    <row r="1041030" spans="9:11" x14ac:dyDescent="0.2">
      <c r="I1041030" s="3"/>
      <c r="J1041030" s="3"/>
      <c r="K1041030" s="3"/>
    </row>
    <row r="1041031" spans="9:11" x14ac:dyDescent="0.2">
      <c r="I1041031" s="3"/>
      <c r="J1041031" s="3"/>
      <c r="K1041031" s="3"/>
    </row>
    <row r="1041032" spans="9:11" x14ac:dyDescent="0.2">
      <c r="I1041032" s="3"/>
      <c r="J1041032" s="3"/>
      <c r="K1041032" s="3"/>
    </row>
    <row r="1041033" spans="9:11" x14ac:dyDescent="0.2">
      <c r="I1041033" s="3"/>
      <c r="J1041033" s="3"/>
      <c r="K1041033" s="3"/>
    </row>
    <row r="1041034" spans="9:11" x14ac:dyDescent="0.2">
      <c r="I1041034" s="3"/>
      <c r="J1041034" s="3"/>
      <c r="K1041034" s="3"/>
    </row>
    <row r="1041035" spans="9:11" x14ac:dyDescent="0.2">
      <c r="I1041035" s="3"/>
      <c r="J1041035" s="3"/>
      <c r="K1041035" s="3"/>
    </row>
    <row r="1041036" spans="9:11" x14ac:dyDescent="0.2">
      <c r="I1041036" s="3"/>
      <c r="J1041036" s="3"/>
      <c r="K1041036" s="3"/>
    </row>
    <row r="1041037" spans="9:11" x14ac:dyDescent="0.2">
      <c r="I1041037" s="3"/>
      <c r="J1041037" s="3"/>
      <c r="K1041037" s="3"/>
    </row>
    <row r="1041038" spans="9:11" x14ac:dyDescent="0.2">
      <c r="I1041038" s="3"/>
      <c r="J1041038" s="3"/>
      <c r="K1041038" s="3"/>
    </row>
    <row r="1041039" spans="9:11" x14ac:dyDescent="0.2">
      <c r="I1041039" s="3"/>
      <c r="J1041039" s="3"/>
      <c r="K1041039" s="3"/>
    </row>
    <row r="1041040" spans="9:11" x14ac:dyDescent="0.2">
      <c r="I1041040" s="3"/>
      <c r="J1041040" s="3"/>
      <c r="K1041040" s="3"/>
    </row>
    <row r="1041041" spans="9:11" x14ac:dyDescent="0.2">
      <c r="I1041041" s="3"/>
      <c r="J1041041" s="3"/>
      <c r="K1041041" s="3"/>
    </row>
    <row r="1041042" spans="9:11" x14ac:dyDescent="0.2">
      <c r="I1041042" s="3"/>
      <c r="J1041042" s="3"/>
      <c r="K1041042" s="3"/>
    </row>
    <row r="1041043" spans="9:11" x14ac:dyDescent="0.2">
      <c r="I1041043" s="3"/>
      <c r="J1041043" s="3"/>
      <c r="K1041043" s="3"/>
    </row>
    <row r="1041044" spans="9:11" x14ac:dyDescent="0.2">
      <c r="I1041044" s="3"/>
      <c r="J1041044" s="3"/>
      <c r="K1041044" s="3"/>
    </row>
    <row r="1041045" spans="9:11" x14ac:dyDescent="0.2">
      <c r="I1041045" s="3"/>
      <c r="J1041045" s="3"/>
      <c r="K1041045" s="3"/>
    </row>
    <row r="1041046" spans="9:11" x14ac:dyDescent="0.2">
      <c r="I1041046" s="3"/>
      <c r="J1041046" s="3"/>
      <c r="K1041046" s="3"/>
    </row>
    <row r="1041047" spans="9:11" x14ac:dyDescent="0.2">
      <c r="I1041047" s="3"/>
      <c r="J1041047" s="3"/>
      <c r="K1041047" s="3"/>
    </row>
    <row r="1041048" spans="9:11" x14ac:dyDescent="0.2">
      <c r="I1041048" s="3"/>
      <c r="J1041048" s="3"/>
      <c r="K1041048" s="3"/>
    </row>
    <row r="1041049" spans="9:11" x14ac:dyDescent="0.2">
      <c r="I1041049" s="3"/>
      <c r="J1041049" s="3"/>
      <c r="K1041049" s="3"/>
    </row>
    <row r="1041050" spans="9:11" x14ac:dyDescent="0.2">
      <c r="I1041050" s="3"/>
      <c r="J1041050" s="3"/>
      <c r="K1041050" s="3"/>
    </row>
    <row r="1041051" spans="9:11" x14ac:dyDescent="0.2">
      <c r="I1041051" s="3"/>
      <c r="J1041051" s="3"/>
      <c r="K1041051" s="3"/>
    </row>
    <row r="1041052" spans="9:11" x14ac:dyDescent="0.2">
      <c r="I1041052" s="3"/>
      <c r="J1041052" s="3"/>
      <c r="K1041052" s="3"/>
    </row>
    <row r="1041053" spans="9:11" x14ac:dyDescent="0.2">
      <c r="I1041053" s="3"/>
      <c r="J1041053" s="3"/>
      <c r="K1041053" s="3"/>
    </row>
    <row r="1041054" spans="9:11" x14ac:dyDescent="0.2">
      <c r="I1041054" s="3"/>
      <c r="J1041054" s="3"/>
      <c r="K1041054" s="3"/>
    </row>
    <row r="1041055" spans="9:11" x14ac:dyDescent="0.2">
      <c r="I1041055" s="3"/>
      <c r="J1041055" s="3"/>
      <c r="K1041055" s="3"/>
    </row>
    <row r="1041056" spans="9:11" x14ac:dyDescent="0.2">
      <c r="I1041056" s="3"/>
      <c r="J1041056" s="3"/>
      <c r="K1041056" s="3"/>
    </row>
    <row r="1041057" spans="9:11" x14ac:dyDescent="0.2">
      <c r="I1041057" s="3"/>
      <c r="J1041057" s="3"/>
      <c r="K1041057" s="3"/>
    </row>
    <row r="1041058" spans="9:11" x14ac:dyDescent="0.2">
      <c r="I1041058" s="3"/>
      <c r="J1041058" s="3"/>
      <c r="K1041058" s="3"/>
    </row>
    <row r="1041059" spans="9:11" x14ac:dyDescent="0.2">
      <c r="I1041059" s="3"/>
      <c r="J1041059" s="3"/>
      <c r="K1041059" s="3"/>
    </row>
    <row r="1041060" spans="9:11" x14ac:dyDescent="0.2">
      <c r="I1041060" s="3"/>
      <c r="J1041060" s="3"/>
      <c r="K1041060" s="3"/>
    </row>
    <row r="1041061" spans="9:11" x14ac:dyDescent="0.2">
      <c r="I1041061" s="3"/>
      <c r="J1041061" s="3"/>
      <c r="K1041061" s="3"/>
    </row>
    <row r="1041062" spans="9:11" x14ac:dyDescent="0.2">
      <c r="I1041062" s="3"/>
      <c r="J1041062" s="3"/>
      <c r="K1041062" s="3"/>
    </row>
    <row r="1041063" spans="9:11" x14ac:dyDescent="0.2">
      <c r="I1041063" s="3"/>
      <c r="J1041063" s="3"/>
      <c r="K1041063" s="3"/>
    </row>
    <row r="1041064" spans="9:11" x14ac:dyDescent="0.2">
      <c r="I1041064" s="3"/>
      <c r="J1041064" s="3"/>
      <c r="K1041064" s="3"/>
    </row>
    <row r="1041065" spans="9:11" x14ac:dyDescent="0.2">
      <c r="I1041065" s="3"/>
      <c r="J1041065" s="3"/>
      <c r="K1041065" s="3"/>
    </row>
    <row r="1041066" spans="9:11" x14ac:dyDescent="0.2">
      <c r="I1041066" s="3"/>
      <c r="J1041066" s="3"/>
      <c r="K1041066" s="3"/>
    </row>
    <row r="1041067" spans="9:11" x14ac:dyDescent="0.2">
      <c r="I1041067" s="3"/>
      <c r="J1041067" s="3"/>
      <c r="K1041067" s="3"/>
    </row>
    <row r="1041068" spans="9:11" x14ac:dyDescent="0.2">
      <c r="I1041068" s="3"/>
      <c r="J1041068" s="3"/>
      <c r="K1041068" s="3"/>
    </row>
    <row r="1041069" spans="9:11" x14ac:dyDescent="0.2">
      <c r="I1041069" s="3"/>
      <c r="J1041069" s="3"/>
      <c r="K1041069" s="3"/>
    </row>
    <row r="1041070" spans="9:11" x14ac:dyDescent="0.2">
      <c r="I1041070" s="3"/>
      <c r="J1041070" s="3"/>
      <c r="K1041070" s="3"/>
    </row>
    <row r="1041071" spans="9:11" x14ac:dyDescent="0.2">
      <c r="I1041071" s="3"/>
      <c r="J1041071" s="3"/>
      <c r="K1041071" s="3"/>
    </row>
    <row r="1041072" spans="9:11" x14ac:dyDescent="0.2">
      <c r="I1041072" s="3"/>
      <c r="J1041072" s="3"/>
      <c r="K1041072" s="3"/>
    </row>
    <row r="1041073" spans="9:11" x14ac:dyDescent="0.2">
      <c r="I1041073" s="3"/>
      <c r="J1041073" s="3"/>
      <c r="K1041073" s="3"/>
    </row>
    <row r="1041074" spans="9:11" x14ac:dyDescent="0.2">
      <c r="I1041074" s="3"/>
      <c r="J1041074" s="3"/>
      <c r="K1041074" s="3"/>
    </row>
    <row r="1041075" spans="9:11" x14ac:dyDescent="0.2">
      <c r="I1041075" s="3"/>
      <c r="J1041075" s="3"/>
      <c r="K1041075" s="3"/>
    </row>
    <row r="1041076" spans="9:11" x14ac:dyDescent="0.2">
      <c r="I1041076" s="3"/>
      <c r="J1041076" s="3"/>
      <c r="K1041076" s="3"/>
    </row>
    <row r="1041077" spans="9:11" x14ac:dyDescent="0.2">
      <c r="I1041077" s="3"/>
      <c r="J1041077" s="3"/>
      <c r="K1041077" s="3"/>
    </row>
    <row r="1041078" spans="9:11" x14ac:dyDescent="0.2">
      <c r="I1041078" s="3"/>
      <c r="J1041078" s="3"/>
      <c r="K1041078" s="3"/>
    </row>
    <row r="1041079" spans="9:11" x14ac:dyDescent="0.2">
      <c r="I1041079" s="3"/>
      <c r="J1041079" s="3"/>
      <c r="K1041079" s="3"/>
    </row>
    <row r="1041080" spans="9:11" x14ac:dyDescent="0.2">
      <c r="I1041080" s="3"/>
      <c r="J1041080" s="3"/>
      <c r="K1041080" s="3"/>
    </row>
    <row r="1041081" spans="9:11" x14ac:dyDescent="0.2">
      <c r="I1041081" s="3"/>
      <c r="J1041081" s="3"/>
      <c r="K1041081" s="3"/>
    </row>
    <row r="1041082" spans="9:11" x14ac:dyDescent="0.2">
      <c r="I1041082" s="3"/>
      <c r="J1041082" s="3"/>
      <c r="K1041082" s="3"/>
    </row>
    <row r="1041083" spans="9:11" x14ac:dyDescent="0.2">
      <c r="I1041083" s="3"/>
      <c r="J1041083" s="3"/>
      <c r="K1041083" s="3"/>
    </row>
    <row r="1041084" spans="9:11" x14ac:dyDescent="0.2">
      <c r="I1041084" s="3"/>
      <c r="J1041084" s="3"/>
      <c r="K1041084" s="3"/>
    </row>
    <row r="1041085" spans="9:11" x14ac:dyDescent="0.2">
      <c r="I1041085" s="3"/>
      <c r="J1041085" s="3"/>
      <c r="K1041085" s="3"/>
    </row>
    <row r="1041086" spans="9:11" x14ac:dyDescent="0.2">
      <c r="I1041086" s="3"/>
      <c r="J1041086" s="3"/>
      <c r="K1041086" s="3"/>
    </row>
    <row r="1041087" spans="9:11" x14ac:dyDescent="0.2">
      <c r="I1041087" s="3"/>
      <c r="J1041087" s="3"/>
      <c r="K1041087" s="3"/>
    </row>
    <row r="1041088" spans="9:11" x14ac:dyDescent="0.2">
      <c r="I1041088" s="3"/>
      <c r="J1041088" s="3"/>
      <c r="K1041088" s="3"/>
    </row>
    <row r="1041089" spans="9:11" x14ac:dyDescent="0.2">
      <c r="I1041089" s="3"/>
      <c r="J1041089" s="3"/>
      <c r="K1041089" s="3"/>
    </row>
    <row r="1041090" spans="9:11" x14ac:dyDescent="0.2">
      <c r="I1041090" s="3"/>
      <c r="J1041090" s="3"/>
      <c r="K1041090" s="3"/>
    </row>
    <row r="1041091" spans="9:11" x14ac:dyDescent="0.2">
      <c r="I1041091" s="3"/>
      <c r="J1041091" s="3"/>
      <c r="K1041091" s="3"/>
    </row>
    <row r="1041092" spans="9:11" x14ac:dyDescent="0.2">
      <c r="I1041092" s="3"/>
      <c r="J1041092" s="3"/>
      <c r="K1041092" s="3"/>
    </row>
    <row r="1041093" spans="9:11" x14ac:dyDescent="0.2">
      <c r="I1041093" s="3"/>
      <c r="J1041093" s="3"/>
      <c r="K1041093" s="3"/>
    </row>
    <row r="1041094" spans="9:11" x14ac:dyDescent="0.2">
      <c r="I1041094" s="3"/>
      <c r="J1041094" s="3"/>
      <c r="K1041094" s="3"/>
    </row>
    <row r="1041095" spans="9:11" x14ac:dyDescent="0.2">
      <c r="I1041095" s="3"/>
      <c r="J1041095" s="3"/>
      <c r="K1041095" s="3"/>
    </row>
    <row r="1041096" spans="9:11" x14ac:dyDescent="0.2">
      <c r="I1041096" s="3"/>
      <c r="J1041096" s="3"/>
      <c r="K1041096" s="3"/>
    </row>
    <row r="1041097" spans="9:11" x14ac:dyDescent="0.2">
      <c r="I1041097" s="3"/>
      <c r="J1041097" s="3"/>
      <c r="K1041097" s="3"/>
    </row>
    <row r="1041098" spans="9:11" x14ac:dyDescent="0.2">
      <c r="I1041098" s="3"/>
      <c r="J1041098" s="3"/>
      <c r="K1041098" s="3"/>
    </row>
    <row r="1041099" spans="9:11" x14ac:dyDescent="0.2">
      <c r="I1041099" s="3"/>
      <c r="J1041099" s="3"/>
      <c r="K1041099" s="3"/>
    </row>
    <row r="1041100" spans="9:11" x14ac:dyDescent="0.2">
      <c r="I1041100" s="3"/>
      <c r="J1041100" s="3"/>
      <c r="K1041100" s="3"/>
    </row>
    <row r="1041101" spans="9:11" x14ac:dyDescent="0.2">
      <c r="I1041101" s="3"/>
      <c r="J1041101" s="3"/>
      <c r="K1041101" s="3"/>
    </row>
    <row r="1041102" spans="9:11" x14ac:dyDescent="0.2">
      <c r="I1041102" s="3"/>
      <c r="J1041102" s="3"/>
      <c r="K1041102" s="3"/>
    </row>
    <row r="1041103" spans="9:11" x14ac:dyDescent="0.2">
      <c r="I1041103" s="3"/>
      <c r="J1041103" s="3"/>
      <c r="K1041103" s="3"/>
    </row>
    <row r="1041104" spans="9:11" x14ac:dyDescent="0.2">
      <c r="I1041104" s="3"/>
      <c r="J1041104" s="3"/>
      <c r="K1041104" s="3"/>
    </row>
    <row r="1041105" spans="9:11" x14ac:dyDescent="0.2">
      <c r="I1041105" s="3"/>
      <c r="J1041105" s="3"/>
      <c r="K1041105" s="3"/>
    </row>
    <row r="1041106" spans="9:11" x14ac:dyDescent="0.2">
      <c r="I1041106" s="3"/>
      <c r="J1041106" s="3"/>
      <c r="K1041106" s="3"/>
    </row>
    <row r="1041107" spans="9:11" x14ac:dyDescent="0.2">
      <c r="I1041107" s="3"/>
      <c r="J1041107" s="3"/>
      <c r="K1041107" s="3"/>
    </row>
    <row r="1041108" spans="9:11" x14ac:dyDescent="0.2">
      <c r="I1041108" s="3"/>
      <c r="J1041108" s="3"/>
      <c r="K1041108" s="3"/>
    </row>
    <row r="1041109" spans="9:11" x14ac:dyDescent="0.2">
      <c r="I1041109" s="3"/>
      <c r="J1041109" s="3"/>
      <c r="K1041109" s="3"/>
    </row>
    <row r="1041110" spans="9:11" x14ac:dyDescent="0.2">
      <c r="I1041110" s="3"/>
      <c r="J1041110" s="3"/>
      <c r="K1041110" s="3"/>
    </row>
    <row r="1041111" spans="9:11" x14ac:dyDescent="0.2">
      <c r="I1041111" s="3"/>
      <c r="J1041111" s="3"/>
      <c r="K1041111" s="3"/>
    </row>
    <row r="1041112" spans="9:11" x14ac:dyDescent="0.2">
      <c r="I1041112" s="3"/>
      <c r="J1041112" s="3"/>
      <c r="K1041112" s="3"/>
    </row>
    <row r="1041113" spans="9:11" x14ac:dyDescent="0.2">
      <c r="I1041113" s="3"/>
      <c r="J1041113" s="3"/>
      <c r="K1041113" s="3"/>
    </row>
    <row r="1041114" spans="9:11" x14ac:dyDescent="0.2">
      <c r="I1041114" s="3"/>
      <c r="J1041114" s="3"/>
      <c r="K1041114" s="3"/>
    </row>
    <row r="1041115" spans="9:11" x14ac:dyDescent="0.2">
      <c r="I1041115" s="3"/>
      <c r="J1041115" s="3"/>
      <c r="K1041115" s="3"/>
    </row>
    <row r="1041116" spans="9:11" x14ac:dyDescent="0.2">
      <c r="I1041116" s="3"/>
      <c r="J1041116" s="3"/>
      <c r="K1041116" s="3"/>
    </row>
    <row r="1041117" spans="9:11" x14ac:dyDescent="0.2">
      <c r="I1041117" s="3"/>
      <c r="J1041117" s="3"/>
      <c r="K1041117" s="3"/>
    </row>
    <row r="1041118" spans="9:11" x14ac:dyDescent="0.2">
      <c r="I1041118" s="3"/>
      <c r="J1041118" s="3"/>
      <c r="K1041118" s="3"/>
    </row>
    <row r="1041119" spans="9:11" x14ac:dyDescent="0.2">
      <c r="I1041119" s="3"/>
      <c r="J1041119" s="3"/>
      <c r="K1041119" s="3"/>
    </row>
    <row r="1041120" spans="9:11" x14ac:dyDescent="0.2">
      <c r="I1041120" s="3"/>
      <c r="J1041120" s="3"/>
      <c r="K1041120" s="3"/>
    </row>
    <row r="1041121" spans="9:11" x14ac:dyDescent="0.2">
      <c r="I1041121" s="3"/>
      <c r="J1041121" s="3"/>
      <c r="K1041121" s="3"/>
    </row>
    <row r="1041122" spans="9:11" x14ac:dyDescent="0.2">
      <c r="I1041122" s="3"/>
      <c r="J1041122" s="3"/>
      <c r="K1041122" s="3"/>
    </row>
    <row r="1041123" spans="9:11" x14ac:dyDescent="0.2">
      <c r="I1041123" s="3"/>
      <c r="J1041123" s="3"/>
      <c r="K1041123" s="3"/>
    </row>
    <row r="1041124" spans="9:11" x14ac:dyDescent="0.2">
      <c r="I1041124" s="3"/>
      <c r="J1041124" s="3"/>
      <c r="K1041124" s="3"/>
    </row>
    <row r="1041125" spans="9:11" x14ac:dyDescent="0.2">
      <c r="I1041125" s="3"/>
      <c r="J1041125" s="3"/>
      <c r="K1041125" s="3"/>
    </row>
    <row r="1041126" spans="9:11" x14ac:dyDescent="0.2">
      <c r="I1041126" s="3"/>
      <c r="J1041126" s="3"/>
      <c r="K1041126" s="3"/>
    </row>
    <row r="1041127" spans="9:11" x14ac:dyDescent="0.2">
      <c r="I1041127" s="3"/>
      <c r="J1041127" s="3"/>
      <c r="K1041127" s="3"/>
    </row>
    <row r="1041128" spans="9:11" x14ac:dyDescent="0.2">
      <c r="I1041128" s="3"/>
      <c r="J1041128" s="3"/>
      <c r="K1041128" s="3"/>
    </row>
    <row r="1041129" spans="9:11" x14ac:dyDescent="0.2">
      <c r="I1041129" s="3"/>
      <c r="J1041129" s="3"/>
      <c r="K1041129" s="3"/>
    </row>
    <row r="1041130" spans="9:11" x14ac:dyDescent="0.2">
      <c r="I1041130" s="3"/>
      <c r="J1041130" s="3"/>
      <c r="K1041130" s="3"/>
    </row>
    <row r="1041131" spans="9:11" x14ac:dyDescent="0.2">
      <c r="I1041131" s="3"/>
      <c r="J1041131" s="3"/>
      <c r="K1041131" s="3"/>
    </row>
    <row r="1041132" spans="9:11" x14ac:dyDescent="0.2">
      <c r="I1041132" s="3"/>
      <c r="J1041132" s="3"/>
      <c r="K1041132" s="3"/>
    </row>
    <row r="1041133" spans="9:11" x14ac:dyDescent="0.2">
      <c r="I1041133" s="3"/>
      <c r="J1041133" s="3"/>
      <c r="K1041133" s="3"/>
    </row>
    <row r="1041134" spans="9:11" x14ac:dyDescent="0.2">
      <c r="I1041134" s="3"/>
      <c r="J1041134" s="3"/>
      <c r="K1041134" s="3"/>
    </row>
    <row r="1041135" spans="9:11" x14ac:dyDescent="0.2">
      <c r="I1041135" s="3"/>
      <c r="J1041135" s="3"/>
      <c r="K1041135" s="3"/>
    </row>
    <row r="1041136" spans="9:11" x14ac:dyDescent="0.2">
      <c r="I1041136" s="3"/>
      <c r="J1041136" s="3"/>
      <c r="K1041136" s="3"/>
    </row>
    <row r="1041137" spans="9:11" x14ac:dyDescent="0.2">
      <c r="I1041137" s="3"/>
      <c r="J1041137" s="3"/>
      <c r="K1041137" s="3"/>
    </row>
    <row r="1041138" spans="9:11" x14ac:dyDescent="0.2">
      <c r="I1041138" s="3"/>
      <c r="J1041138" s="3"/>
      <c r="K1041138" s="3"/>
    </row>
    <row r="1041139" spans="9:11" x14ac:dyDescent="0.2">
      <c r="I1041139" s="3"/>
      <c r="J1041139" s="3"/>
      <c r="K1041139" s="3"/>
    </row>
    <row r="1041140" spans="9:11" x14ac:dyDescent="0.2">
      <c r="I1041140" s="3"/>
      <c r="J1041140" s="3"/>
      <c r="K1041140" s="3"/>
    </row>
    <row r="1041141" spans="9:11" x14ac:dyDescent="0.2">
      <c r="I1041141" s="3"/>
      <c r="J1041141" s="3"/>
      <c r="K1041141" s="3"/>
    </row>
    <row r="1041142" spans="9:11" x14ac:dyDescent="0.2">
      <c r="I1041142" s="3"/>
      <c r="J1041142" s="3"/>
      <c r="K1041142" s="3"/>
    </row>
    <row r="1041143" spans="9:11" x14ac:dyDescent="0.2">
      <c r="I1041143" s="3"/>
      <c r="J1041143" s="3"/>
      <c r="K1041143" s="3"/>
    </row>
    <row r="1041144" spans="9:11" x14ac:dyDescent="0.2">
      <c r="I1041144" s="3"/>
      <c r="J1041144" s="3"/>
      <c r="K1041144" s="3"/>
    </row>
    <row r="1041145" spans="9:11" x14ac:dyDescent="0.2">
      <c r="I1041145" s="3"/>
      <c r="J1041145" s="3"/>
      <c r="K1041145" s="3"/>
    </row>
    <row r="1041146" spans="9:11" x14ac:dyDescent="0.2">
      <c r="I1041146" s="3"/>
      <c r="J1041146" s="3"/>
      <c r="K1041146" s="3"/>
    </row>
    <row r="1041147" spans="9:11" x14ac:dyDescent="0.2">
      <c r="I1041147" s="3"/>
      <c r="J1041147" s="3"/>
      <c r="K1041147" s="3"/>
    </row>
    <row r="1041148" spans="9:11" x14ac:dyDescent="0.2">
      <c r="I1041148" s="3"/>
      <c r="J1041148" s="3"/>
      <c r="K1041148" s="3"/>
    </row>
    <row r="1041149" spans="9:11" x14ac:dyDescent="0.2">
      <c r="I1041149" s="3"/>
      <c r="J1041149" s="3"/>
      <c r="K1041149" s="3"/>
    </row>
    <row r="1041150" spans="9:11" x14ac:dyDescent="0.2">
      <c r="I1041150" s="3"/>
      <c r="J1041150" s="3"/>
      <c r="K1041150" s="3"/>
    </row>
    <row r="1041151" spans="9:11" x14ac:dyDescent="0.2">
      <c r="I1041151" s="3"/>
      <c r="J1041151" s="3"/>
      <c r="K1041151" s="3"/>
    </row>
    <row r="1041152" spans="9:11" x14ac:dyDescent="0.2">
      <c r="I1041152" s="3"/>
      <c r="J1041152" s="3"/>
      <c r="K1041152" s="3"/>
    </row>
    <row r="1041153" spans="9:11" x14ac:dyDescent="0.2">
      <c r="I1041153" s="3"/>
      <c r="J1041153" s="3"/>
      <c r="K1041153" s="3"/>
    </row>
    <row r="1041154" spans="9:11" x14ac:dyDescent="0.2">
      <c r="I1041154" s="3"/>
      <c r="J1041154" s="3"/>
      <c r="K1041154" s="3"/>
    </row>
    <row r="1041155" spans="9:11" x14ac:dyDescent="0.2">
      <c r="I1041155" s="3"/>
      <c r="J1041155" s="3"/>
      <c r="K1041155" s="3"/>
    </row>
    <row r="1041156" spans="9:11" x14ac:dyDescent="0.2">
      <c r="I1041156" s="3"/>
      <c r="J1041156" s="3"/>
      <c r="K1041156" s="3"/>
    </row>
    <row r="1041157" spans="9:11" x14ac:dyDescent="0.2">
      <c r="I1041157" s="3"/>
      <c r="J1041157" s="3"/>
      <c r="K1041157" s="3"/>
    </row>
    <row r="1041158" spans="9:11" x14ac:dyDescent="0.2">
      <c r="I1041158" s="3"/>
      <c r="J1041158" s="3"/>
      <c r="K1041158" s="3"/>
    </row>
    <row r="1041159" spans="9:11" x14ac:dyDescent="0.2">
      <c r="I1041159" s="3"/>
      <c r="J1041159" s="3"/>
      <c r="K1041159" s="3"/>
    </row>
    <row r="1041160" spans="9:11" x14ac:dyDescent="0.2">
      <c r="I1041160" s="3"/>
      <c r="J1041160" s="3"/>
      <c r="K1041160" s="3"/>
    </row>
    <row r="1041161" spans="9:11" x14ac:dyDescent="0.2">
      <c r="I1041161" s="3"/>
      <c r="J1041161" s="3"/>
      <c r="K1041161" s="3"/>
    </row>
    <row r="1041162" spans="9:11" x14ac:dyDescent="0.2">
      <c r="I1041162" s="3"/>
      <c r="J1041162" s="3"/>
      <c r="K1041162" s="3"/>
    </row>
    <row r="1041163" spans="9:11" x14ac:dyDescent="0.2">
      <c r="I1041163" s="3"/>
      <c r="J1041163" s="3"/>
      <c r="K1041163" s="3"/>
    </row>
    <row r="1041164" spans="9:11" x14ac:dyDescent="0.2">
      <c r="I1041164" s="3"/>
      <c r="J1041164" s="3"/>
      <c r="K1041164" s="3"/>
    </row>
    <row r="1041165" spans="9:11" x14ac:dyDescent="0.2">
      <c r="I1041165" s="3"/>
      <c r="J1041165" s="3"/>
      <c r="K1041165" s="3"/>
    </row>
    <row r="1041166" spans="9:11" x14ac:dyDescent="0.2">
      <c r="I1041166" s="3"/>
      <c r="J1041166" s="3"/>
      <c r="K1041166" s="3"/>
    </row>
    <row r="1041167" spans="9:11" x14ac:dyDescent="0.2">
      <c r="I1041167" s="3"/>
      <c r="J1041167" s="3"/>
      <c r="K1041167" s="3"/>
    </row>
    <row r="1041168" spans="9:11" x14ac:dyDescent="0.2">
      <c r="I1041168" s="3"/>
      <c r="J1041168" s="3"/>
      <c r="K1041168" s="3"/>
    </row>
    <row r="1041169" spans="9:11" x14ac:dyDescent="0.2">
      <c r="I1041169" s="3"/>
      <c r="J1041169" s="3"/>
      <c r="K1041169" s="3"/>
    </row>
    <row r="1041170" spans="9:11" x14ac:dyDescent="0.2">
      <c r="I1041170" s="3"/>
      <c r="J1041170" s="3"/>
      <c r="K1041170" s="3"/>
    </row>
    <row r="1041171" spans="9:11" x14ac:dyDescent="0.2">
      <c r="I1041171" s="3"/>
      <c r="J1041171" s="3"/>
      <c r="K1041171" s="3"/>
    </row>
    <row r="1041172" spans="9:11" x14ac:dyDescent="0.2">
      <c r="I1041172" s="3"/>
      <c r="J1041172" s="3"/>
      <c r="K1041172" s="3"/>
    </row>
    <row r="1041173" spans="9:11" x14ac:dyDescent="0.2">
      <c r="I1041173" s="3"/>
      <c r="J1041173" s="3"/>
      <c r="K1041173" s="3"/>
    </row>
    <row r="1041174" spans="9:11" x14ac:dyDescent="0.2">
      <c r="I1041174" s="3"/>
      <c r="J1041174" s="3"/>
      <c r="K1041174" s="3"/>
    </row>
    <row r="1041175" spans="9:11" x14ac:dyDescent="0.2">
      <c r="I1041175" s="3"/>
      <c r="J1041175" s="3"/>
      <c r="K1041175" s="3"/>
    </row>
    <row r="1041176" spans="9:11" x14ac:dyDescent="0.2">
      <c r="I1041176" s="3"/>
      <c r="J1041176" s="3"/>
      <c r="K1041176" s="3"/>
    </row>
    <row r="1041177" spans="9:11" x14ac:dyDescent="0.2">
      <c r="I1041177" s="3"/>
      <c r="J1041177" s="3"/>
      <c r="K1041177" s="3"/>
    </row>
    <row r="1041178" spans="9:11" x14ac:dyDescent="0.2">
      <c r="I1041178" s="3"/>
      <c r="J1041178" s="3"/>
      <c r="K1041178" s="3"/>
    </row>
    <row r="1041179" spans="9:11" x14ac:dyDescent="0.2">
      <c r="I1041179" s="3"/>
      <c r="J1041179" s="3"/>
      <c r="K1041179" s="3"/>
    </row>
    <row r="1041180" spans="9:11" x14ac:dyDescent="0.2">
      <c r="I1041180" s="3"/>
      <c r="J1041180" s="3"/>
      <c r="K1041180" s="3"/>
    </row>
    <row r="1041181" spans="9:11" x14ac:dyDescent="0.2">
      <c r="I1041181" s="3"/>
      <c r="J1041181" s="3"/>
      <c r="K1041181" s="3"/>
    </row>
    <row r="1041182" spans="9:11" x14ac:dyDescent="0.2">
      <c r="I1041182" s="3"/>
      <c r="J1041182" s="3"/>
      <c r="K1041182" s="3"/>
    </row>
    <row r="1041183" spans="9:11" x14ac:dyDescent="0.2">
      <c r="I1041183" s="3"/>
      <c r="J1041183" s="3"/>
      <c r="K1041183" s="3"/>
    </row>
    <row r="1041184" spans="9:11" x14ac:dyDescent="0.2">
      <c r="I1041184" s="3"/>
      <c r="J1041184" s="3"/>
      <c r="K1041184" s="3"/>
    </row>
    <row r="1041185" spans="9:11" x14ac:dyDescent="0.2">
      <c r="I1041185" s="3"/>
      <c r="J1041185" s="3"/>
      <c r="K1041185" s="3"/>
    </row>
    <row r="1041186" spans="9:11" x14ac:dyDescent="0.2">
      <c r="I1041186" s="3"/>
      <c r="J1041186" s="3"/>
      <c r="K1041186" s="3"/>
    </row>
    <row r="1041187" spans="9:11" x14ac:dyDescent="0.2">
      <c r="I1041187" s="3"/>
      <c r="J1041187" s="3"/>
      <c r="K1041187" s="3"/>
    </row>
    <row r="1041188" spans="9:11" x14ac:dyDescent="0.2">
      <c r="I1041188" s="3"/>
      <c r="J1041188" s="3"/>
      <c r="K1041188" s="3"/>
    </row>
    <row r="1041189" spans="9:11" x14ac:dyDescent="0.2">
      <c r="I1041189" s="3"/>
      <c r="J1041189" s="3"/>
      <c r="K1041189" s="3"/>
    </row>
    <row r="1041190" spans="9:11" x14ac:dyDescent="0.2">
      <c r="I1041190" s="3"/>
      <c r="J1041190" s="3"/>
      <c r="K1041190" s="3"/>
    </row>
    <row r="1041191" spans="9:11" x14ac:dyDescent="0.2">
      <c r="I1041191" s="3"/>
      <c r="J1041191" s="3"/>
      <c r="K1041191" s="3"/>
    </row>
    <row r="1041192" spans="9:11" x14ac:dyDescent="0.2">
      <c r="I1041192" s="3"/>
      <c r="J1041192" s="3"/>
      <c r="K1041192" s="3"/>
    </row>
    <row r="1041193" spans="9:11" x14ac:dyDescent="0.2">
      <c r="I1041193" s="3"/>
      <c r="J1041193" s="3"/>
      <c r="K1041193" s="3"/>
    </row>
    <row r="1041194" spans="9:11" x14ac:dyDescent="0.2">
      <c r="I1041194" s="3"/>
      <c r="J1041194" s="3"/>
      <c r="K1041194" s="3"/>
    </row>
    <row r="1041195" spans="9:11" x14ac:dyDescent="0.2">
      <c r="I1041195" s="3"/>
      <c r="J1041195" s="3"/>
      <c r="K1041195" s="3"/>
    </row>
    <row r="1041196" spans="9:11" x14ac:dyDescent="0.2">
      <c r="I1041196" s="3"/>
      <c r="J1041196" s="3"/>
      <c r="K1041196" s="3"/>
    </row>
    <row r="1041197" spans="9:11" x14ac:dyDescent="0.2">
      <c r="I1041197" s="3"/>
      <c r="J1041197" s="3"/>
      <c r="K1041197" s="3"/>
    </row>
    <row r="1041198" spans="9:11" x14ac:dyDescent="0.2">
      <c r="I1041198" s="3"/>
      <c r="J1041198" s="3"/>
      <c r="K1041198" s="3"/>
    </row>
    <row r="1041199" spans="9:11" x14ac:dyDescent="0.2">
      <c r="I1041199" s="3"/>
      <c r="J1041199" s="3"/>
      <c r="K1041199" s="3"/>
    </row>
    <row r="1041200" spans="9:11" x14ac:dyDescent="0.2">
      <c r="I1041200" s="3"/>
      <c r="J1041200" s="3"/>
      <c r="K1041200" s="3"/>
    </row>
    <row r="1041201" spans="9:11" x14ac:dyDescent="0.2">
      <c r="I1041201" s="3"/>
      <c r="J1041201" s="3"/>
      <c r="K1041201" s="3"/>
    </row>
    <row r="1041202" spans="9:11" x14ac:dyDescent="0.2">
      <c r="I1041202" s="3"/>
      <c r="J1041202" s="3"/>
      <c r="K1041202" s="3"/>
    </row>
    <row r="1041203" spans="9:11" x14ac:dyDescent="0.2">
      <c r="I1041203" s="3"/>
      <c r="J1041203" s="3"/>
      <c r="K1041203" s="3"/>
    </row>
    <row r="1041204" spans="9:11" x14ac:dyDescent="0.2">
      <c r="I1041204" s="3"/>
      <c r="J1041204" s="3"/>
      <c r="K1041204" s="3"/>
    </row>
    <row r="1041205" spans="9:11" x14ac:dyDescent="0.2">
      <c r="I1041205" s="3"/>
      <c r="J1041205" s="3"/>
      <c r="K1041205" s="3"/>
    </row>
    <row r="1041206" spans="9:11" x14ac:dyDescent="0.2">
      <c r="I1041206" s="3"/>
      <c r="J1041206" s="3"/>
      <c r="K1041206" s="3"/>
    </row>
    <row r="1041207" spans="9:11" x14ac:dyDescent="0.2">
      <c r="I1041207" s="3"/>
      <c r="J1041207" s="3"/>
      <c r="K1041207" s="3"/>
    </row>
    <row r="1041208" spans="9:11" x14ac:dyDescent="0.2">
      <c r="I1041208" s="3"/>
      <c r="J1041208" s="3"/>
      <c r="K1041208" s="3"/>
    </row>
    <row r="1041209" spans="9:11" x14ac:dyDescent="0.2">
      <c r="I1041209" s="3"/>
      <c r="J1041209" s="3"/>
      <c r="K1041209" s="3"/>
    </row>
    <row r="1041210" spans="9:11" x14ac:dyDescent="0.2">
      <c r="I1041210" s="3"/>
      <c r="J1041210" s="3"/>
      <c r="K1041210" s="3"/>
    </row>
    <row r="1041211" spans="9:11" x14ac:dyDescent="0.2">
      <c r="I1041211" s="3"/>
      <c r="J1041211" s="3"/>
      <c r="K1041211" s="3"/>
    </row>
    <row r="1041212" spans="9:11" x14ac:dyDescent="0.2">
      <c r="I1041212" s="3"/>
      <c r="J1041212" s="3"/>
      <c r="K1041212" s="3"/>
    </row>
    <row r="1041213" spans="9:11" x14ac:dyDescent="0.2">
      <c r="I1041213" s="3"/>
      <c r="J1041213" s="3"/>
      <c r="K1041213" s="3"/>
    </row>
    <row r="1041214" spans="9:11" x14ac:dyDescent="0.2">
      <c r="I1041214" s="3"/>
      <c r="J1041214" s="3"/>
      <c r="K1041214" s="3"/>
    </row>
    <row r="1041215" spans="9:11" x14ac:dyDescent="0.2">
      <c r="I1041215" s="3"/>
      <c r="J1041215" s="3"/>
      <c r="K1041215" s="3"/>
    </row>
    <row r="1041216" spans="9:11" x14ac:dyDescent="0.2">
      <c r="I1041216" s="3"/>
      <c r="J1041216" s="3"/>
      <c r="K1041216" s="3"/>
    </row>
    <row r="1041217" spans="9:11" x14ac:dyDescent="0.2">
      <c r="I1041217" s="3"/>
      <c r="J1041217" s="3"/>
      <c r="K1041217" s="3"/>
    </row>
    <row r="1041218" spans="9:11" x14ac:dyDescent="0.2">
      <c r="I1041218" s="3"/>
      <c r="J1041218" s="3"/>
      <c r="K1041218" s="3"/>
    </row>
    <row r="1041219" spans="9:11" x14ac:dyDescent="0.2">
      <c r="I1041219" s="3"/>
      <c r="J1041219" s="3"/>
      <c r="K1041219" s="3"/>
    </row>
    <row r="1041220" spans="9:11" x14ac:dyDescent="0.2">
      <c r="I1041220" s="3"/>
      <c r="J1041220" s="3"/>
      <c r="K1041220" s="3"/>
    </row>
    <row r="1041221" spans="9:11" x14ac:dyDescent="0.2">
      <c r="I1041221" s="3"/>
      <c r="J1041221" s="3"/>
      <c r="K1041221" s="3"/>
    </row>
    <row r="1041222" spans="9:11" x14ac:dyDescent="0.2">
      <c r="I1041222" s="3"/>
      <c r="J1041222" s="3"/>
      <c r="K1041222" s="3"/>
    </row>
    <row r="1041223" spans="9:11" x14ac:dyDescent="0.2">
      <c r="I1041223" s="3"/>
      <c r="J1041223" s="3"/>
      <c r="K1041223" s="3"/>
    </row>
    <row r="1041224" spans="9:11" x14ac:dyDescent="0.2">
      <c r="I1041224" s="3"/>
      <c r="J1041224" s="3"/>
      <c r="K1041224" s="3"/>
    </row>
    <row r="1041225" spans="9:11" x14ac:dyDescent="0.2">
      <c r="I1041225" s="3"/>
      <c r="J1041225" s="3"/>
      <c r="K1041225" s="3"/>
    </row>
    <row r="1041226" spans="9:11" x14ac:dyDescent="0.2">
      <c r="I1041226" s="3"/>
      <c r="J1041226" s="3"/>
      <c r="K1041226" s="3"/>
    </row>
    <row r="1041227" spans="9:11" x14ac:dyDescent="0.2">
      <c r="I1041227" s="3"/>
      <c r="J1041227" s="3"/>
      <c r="K1041227" s="3"/>
    </row>
    <row r="1041228" spans="9:11" x14ac:dyDescent="0.2">
      <c r="I1041228" s="3"/>
      <c r="J1041228" s="3"/>
      <c r="K1041228" s="3"/>
    </row>
    <row r="1041229" spans="9:11" x14ac:dyDescent="0.2">
      <c r="I1041229" s="3"/>
      <c r="J1041229" s="3"/>
      <c r="K1041229" s="3"/>
    </row>
    <row r="1041230" spans="9:11" x14ac:dyDescent="0.2">
      <c r="I1041230" s="3"/>
      <c r="J1041230" s="3"/>
      <c r="K1041230" s="3"/>
    </row>
    <row r="1041231" spans="9:11" x14ac:dyDescent="0.2">
      <c r="I1041231" s="3"/>
      <c r="J1041231" s="3"/>
      <c r="K1041231" s="3"/>
    </row>
    <row r="1041232" spans="9:11" x14ac:dyDescent="0.2">
      <c r="I1041232" s="3"/>
      <c r="J1041232" s="3"/>
      <c r="K1041232" s="3"/>
    </row>
    <row r="1041233" spans="9:11" x14ac:dyDescent="0.2">
      <c r="I1041233" s="3"/>
      <c r="J1041233" s="3"/>
      <c r="K1041233" s="3"/>
    </row>
    <row r="1041234" spans="9:11" x14ac:dyDescent="0.2">
      <c r="I1041234" s="3"/>
      <c r="J1041234" s="3"/>
      <c r="K1041234" s="3"/>
    </row>
    <row r="1041235" spans="9:11" x14ac:dyDescent="0.2">
      <c r="I1041235" s="3"/>
      <c r="J1041235" s="3"/>
      <c r="K1041235" s="3"/>
    </row>
    <row r="1041236" spans="9:11" x14ac:dyDescent="0.2">
      <c r="I1041236" s="3"/>
      <c r="J1041236" s="3"/>
      <c r="K1041236" s="3"/>
    </row>
    <row r="1041237" spans="9:11" x14ac:dyDescent="0.2">
      <c r="I1041237" s="3"/>
      <c r="J1041237" s="3"/>
      <c r="K1041237" s="3"/>
    </row>
    <row r="1041238" spans="9:11" x14ac:dyDescent="0.2">
      <c r="I1041238" s="3"/>
      <c r="J1041238" s="3"/>
      <c r="K1041238" s="3"/>
    </row>
    <row r="1041239" spans="9:11" x14ac:dyDescent="0.2">
      <c r="I1041239" s="3"/>
      <c r="J1041239" s="3"/>
      <c r="K1041239" s="3"/>
    </row>
    <row r="1041240" spans="9:11" x14ac:dyDescent="0.2">
      <c r="I1041240" s="3"/>
      <c r="J1041240" s="3"/>
      <c r="K1041240" s="3"/>
    </row>
    <row r="1041241" spans="9:11" x14ac:dyDescent="0.2">
      <c r="I1041241" s="3"/>
      <c r="J1041241" s="3"/>
      <c r="K1041241" s="3"/>
    </row>
    <row r="1041242" spans="9:11" x14ac:dyDescent="0.2">
      <c r="I1041242" s="3"/>
      <c r="J1041242" s="3"/>
      <c r="K1041242" s="3"/>
    </row>
    <row r="1041243" spans="9:11" x14ac:dyDescent="0.2">
      <c r="I1041243" s="3"/>
      <c r="J1041243" s="3"/>
      <c r="K1041243" s="3"/>
    </row>
    <row r="1041244" spans="9:11" x14ac:dyDescent="0.2">
      <c r="I1041244" s="3"/>
      <c r="J1041244" s="3"/>
      <c r="K1041244" s="3"/>
    </row>
    <row r="1041245" spans="9:11" x14ac:dyDescent="0.2">
      <c r="I1041245" s="3"/>
      <c r="J1041245" s="3"/>
      <c r="K1041245" s="3"/>
    </row>
    <row r="1041246" spans="9:11" x14ac:dyDescent="0.2">
      <c r="I1041246" s="3"/>
      <c r="J1041246" s="3"/>
      <c r="K1041246" s="3"/>
    </row>
    <row r="1041247" spans="9:11" x14ac:dyDescent="0.2">
      <c r="I1041247" s="3"/>
      <c r="J1041247" s="3"/>
      <c r="K1041247" s="3"/>
    </row>
    <row r="1041248" spans="9:11" x14ac:dyDescent="0.2">
      <c r="I1041248" s="3"/>
      <c r="J1041248" s="3"/>
      <c r="K1041248" s="3"/>
    </row>
    <row r="1041249" spans="9:11" x14ac:dyDescent="0.2">
      <c r="I1041249" s="3"/>
      <c r="J1041249" s="3"/>
      <c r="K1041249" s="3"/>
    </row>
    <row r="1041250" spans="9:11" x14ac:dyDescent="0.2">
      <c r="I1041250" s="3"/>
      <c r="J1041250" s="3"/>
      <c r="K1041250" s="3"/>
    </row>
    <row r="1041251" spans="9:11" x14ac:dyDescent="0.2">
      <c r="I1041251" s="3"/>
      <c r="J1041251" s="3"/>
      <c r="K1041251" s="3"/>
    </row>
    <row r="1041252" spans="9:11" x14ac:dyDescent="0.2">
      <c r="I1041252" s="3"/>
      <c r="J1041252" s="3"/>
      <c r="K1041252" s="3"/>
    </row>
    <row r="1041253" spans="9:11" x14ac:dyDescent="0.2">
      <c r="I1041253" s="3"/>
      <c r="J1041253" s="3"/>
      <c r="K1041253" s="3"/>
    </row>
    <row r="1041254" spans="9:11" x14ac:dyDescent="0.2">
      <c r="I1041254" s="3"/>
      <c r="J1041254" s="3"/>
      <c r="K1041254" s="3"/>
    </row>
    <row r="1041255" spans="9:11" x14ac:dyDescent="0.2">
      <c r="I1041255" s="3"/>
      <c r="J1041255" s="3"/>
      <c r="K1041255" s="3"/>
    </row>
    <row r="1041256" spans="9:11" x14ac:dyDescent="0.2">
      <c r="I1041256" s="3"/>
      <c r="J1041256" s="3"/>
      <c r="K1041256" s="3"/>
    </row>
    <row r="1041257" spans="9:11" x14ac:dyDescent="0.2">
      <c r="I1041257" s="3"/>
      <c r="J1041257" s="3"/>
      <c r="K1041257" s="3"/>
    </row>
    <row r="1041258" spans="9:11" x14ac:dyDescent="0.2">
      <c r="I1041258" s="3"/>
      <c r="J1041258" s="3"/>
      <c r="K1041258" s="3"/>
    </row>
    <row r="1041259" spans="9:11" x14ac:dyDescent="0.2">
      <c r="I1041259" s="3"/>
      <c r="J1041259" s="3"/>
      <c r="K1041259" s="3"/>
    </row>
    <row r="1041260" spans="9:11" x14ac:dyDescent="0.2">
      <c r="I1041260" s="3"/>
      <c r="J1041260" s="3"/>
      <c r="K1041260" s="3"/>
    </row>
    <row r="1041261" spans="9:11" x14ac:dyDescent="0.2">
      <c r="I1041261" s="3"/>
      <c r="J1041261" s="3"/>
      <c r="K1041261" s="3"/>
    </row>
    <row r="1041262" spans="9:11" x14ac:dyDescent="0.2">
      <c r="I1041262" s="3"/>
      <c r="J1041262" s="3"/>
      <c r="K1041262" s="3"/>
    </row>
    <row r="1041263" spans="9:11" x14ac:dyDescent="0.2">
      <c r="I1041263" s="3"/>
      <c r="J1041263" s="3"/>
      <c r="K1041263" s="3"/>
    </row>
    <row r="1041264" spans="9:11" x14ac:dyDescent="0.2">
      <c r="I1041264" s="3"/>
      <c r="J1041264" s="3"/>
      <c r="K1041264" s="3"/>
    </row>
    <row r="1041265" spans="9:11" x14ac:dyDescent="0.2">
      <c r="I1041265" s="3"/>
      <c r="J1041265" s="3"/>
      <c r="K1041265" s="3"/>
    </row>
    <row r="1041266" spans="9:11" x14ac:dyDescent="0.2">
      <c r="I1041266" s="3"/>
      <c r="J1041266" s="3"/>
      <c r="K1041266" s="3"/>
    </row>
    <row r="1041267" spans="9:11" x14ac:dyDescent="0.2">
      <c r="I1041267" s="3"/>
      <c r="J1041267" s="3"/>
      <c r="K1041267" s="3"/>
    </row>
    <row r="1041268" spans="9:11" x14ac:dyDescent="0.2">
      <c r="I1041268" s="3"/>
      <c r="J1041268" s="3"/>
      <c r="K1041268" s="3"/>
    </row>
    <row r="1041269" spans="9:11" x14ac:dyDescent="0.2">
      <c r="I1041269" s="3"/>
      <c r="J1041269" s="3"/>
      <c r="K1041269" s="3"/>
    </row>
    <row r="1041270" spans="9:11" x14ac:dyDescent="0.2">
      <c r="I1041270" s="3"/>
      <c r="J1041270" s="3"/>
      <c r="K1041270" s="3"/>
    </row>
    <row r="1041271" spans="9:11" x14ac:dyDescent="0.2">
      <c r="I1041271" s="3"/>
      <c r="J1041271" s="3"/>
      <c r="K1041271" s="3"/>
    </row>
    <row r="1041272" spans="9:11" x14ac:dyDescent="0.2">
      <c r="I1041272" s="3"/>
      <c r="J1041272" s="3"/>
      <c r="K1041272" s="3"/>
    </row>
    <row r="1041273" spans="9:11" x14ac:dyDescent="0.2">
      <c r="I1041273" s="3"/>
      <c r="J1041273" s="3"/>
      <c r="K1041273" s="3"/>
    </row>
    <row r="1041274" spans="9:11" x14ac:dyDescent="0.2">
      <c r="I1041274" s="3"/>
      <c r="J1041274" s="3"/>
      <c r="K1041274" s="3"/>
    </row>
    <row r="1041275" spans="9:11" x14ac:dyDescent="0.2">
      <c r="I1041275" s="3"/>
      <c r="J1041275" s="3"/>
      <c r="K1041275" s="3"/>
    </row>
    <row r="1041276" spans="9:11" x14ac:dyDescent="0.2">
      <c r="I1041276" s="3"/>
      <c r="J1041276" s="3"/>
      <c r="K1041276" s="3"/>
    </row>
    <row r="1041277" spans="9:11" x14ac:dyDescent="0.2">
      <c r="I1041277" s="3"/>
      <c r="J1041277" s="3"/>
      <c r="K1041277" s="3"/>
    </row>
    <row r="1041278" spans="9:11" x14ac:dyDescent="0.2">
      <c r="I1041278" s="3"/>
      <c r="J1041278" s="3"/>
      <c r="K1041278" s="3"/>
    </row>
    <row r="1041279" spans="9:11" x14ac:dyDescent="0.2">
      <c r="I1041279" s="3"/>
      <c r="J1041279" s="3"/>
      <c r="K1041279" s="3"/>
    </row>
    <row r="1041280" spans="9:11" x14ac:dyDescent="0.2">
      <c r="I1041280" s="3"/>
      <c r="J1041280" s="3"/>
      <c r="K1041280" s="3"/>
    </row>
    <row r="1041281" spans="9:11" x14ac:dyDescent="0.2">
      <c r="I1041281" s="3"/>
      <c r="J1041281" s="3"/>
      <c r="K1041281" s="3"/>
    </row>
    <row r="1041282" spans="9:11" x14ac:dyDescent="0.2">
      <c r="I1041282" s="3"/>
      <c r="J1041282" s="3"/>
      <c r="K1041282" s="3"/>
    </row>
    <row r="1041283" spans="9:11" x14ac:dyDescent="0.2">
      <c r="I1041283" s="3"/>
      <c r="J1041283" s="3"/>
      <c r="K1041283" s="3"/>
    </row>
    <row r="1041284" spans="9:11" x14ac:dyDescent="0.2">
      <c r="I1041284" s="3"/>
      <c r="J1041284" s="3"/>
      <c r="K1041284" s="3"/>
    </row>
    <row r="1041285" spans="9:11" x14ac:dyDescent="0.2">
      <c r="I1041285" s="3"/>
      <c r="J1041285" s="3"/>
      <c r="K1041285" s="3"/>
    </row>
    <row r="1041286" spans="9:11" x14ac:dyDescent="0.2">
      <c r="I1041286" s="3"/>
      <c r="J1041286" s="3"/>
      <c r="K1041286" s="3"/>
    </row>
    <row r="1041287" spans="9:11" x14ac:dyDescent="0.2">
      <c r="I1041287" s="3"/>
      <c r="J1041287" s="3"/>
      <c r="K1041287" s="3"/>
    </row>
    <row r="1041288" spans="9:11" x14ac:dyDescent="0.2">
      <c r="I1041288" s="3"/>
      <c r="J1041288" s="3"/>
      <c r="K1041288" s="3"/>
    </row>
    <row r="1041289" spans="9:11" x14ac:dyDescent="0.2">
      <c r="I1041289" s="3"/>
      <c r="J1041289" s="3"/>
      <c r="K1041289" s="3"/>
    </row>
    <row r="1041290" spans="9:11" x14ac:dyDescent="0.2">
      <c r="I1041290" s="3"/>
      <c r="J1041290" s="3"/>
      <c r="K1041290" s="3"/>
    </row>
    <row r="1041291" spans="9:11" x14ac:dyDescent="0.2">
      <c r="I1041291" s="3"/>
      <c r="J1041291" s="3"/>
      <c r="K1041291" s="3"/>
    </row>
    <row r="1041292" spans="9:11" x14ac:dyDescent="0.2">
      <c r="I1041292" s="3"/>
      <c r="J1041292" s="3"/>
      <c r="K1041292" s="3"/>
    </row>
    <row r="1041293" spans="9:11" x14ac:dyDescent="0.2">
      <c r="I1041293" s="3"/>
      <c r="J1041293" s="3"/>
      <c r="K1041293" s="3"/>
    </row>
    <row r="1041294" spans="9:11" x14ac:dyDescent="0.2">
      <c r="I1041294" s="3"/>
      <c r="J1041294" s="3"/>
      <c r="K1041294" s="3"/>
    </row>
    <row r="1041295" spans="9:11" x14ac:dyDescent="0.2">
      <c r="I1041295" s="3"/>
      <c r="J1041295" s="3"/>
      <c r="K1041295" s="3"/>
    </row>
    <row r="1041296" spans="9:11" x14ac:dyDescent="0.2">
      <c r="I1041296" s="3"/>
      <c r="J1041296" s="3"/>
      <c r="K1041296" s="3"/>
    </row>
    <row r="1041297" spans="9:11" x14ac:dyDescent="0.2">
      <c r="I1041297" s="3"/>
      <c r="J1041297" s="3"/>
      <c r="K1041297" s="3"/>
    </row>
    <row r="1041298" spans="9:11" x14ac:dyDescent="0.2">
      <c r="I1041298" s="3"/>
      <c r="J1041298" s="3"/>
      <c r="K1041298" s="3"/>
    </row>
    <row r="1041299" spans="9:11" x14ac:dyDescent="0.2">
      <c r="I1041299" s="3"/>
      <c r="J1041299" s="3"/>
      <c r="K1041299" s="3"/>
    </row>
    <row r="1041300" spans="9:11" x14ac:dyDescent="0.2">
      <c r="I1041300" s="3"/>
      <c r="J1041300" s="3"/>
      <c r="K1041300" s="3"/>
    </row>
    <row r="1041301" spans="9:11" x14ac:dyDescent="0.2">
      <c r="I1041301" s="3"/>
      <c r="J1041301" s="3"/>
      <c r="K1041301" s="3"/>
    </row>
    <row r="1041302" spans="9:11" x14ac:dyDescent="0.2">
      <c r="I1041302" s="3"/>
      <c r="J1041302" s="3"/>
      <c r="K1041302" s="3"/>
    </row>
    <row r="1041303" spans="9:11" x14ac:dyDescent="0.2">
      <c r="I1041303" s="3"/>
      <c r="J1041303" s="3"/>
      <c r="K1041303" s="3"/>
    </row>
    <row r="1041304" spans="9:11" x14ac:dyDescent="0.2">
      <c r="I1041304" s="3"/>
      <c r="J1041304" s="3"/>
      <c r="K1041304" s="3"/>
    </row>
    <row r="1041305" spans="9:11" x14ac:dyDescent="0.2">
      <c r="I1041305" s="3"/>
      <c r="J1041305" s="3"/>
      <c r="K1041305" s="3"/>
    </row>
    <row r="1041306" spans="9:11" x14ac:dyDescent="0.2">
      <c r="I1041306" s="3"/>
      <c r="J1041306" s="3"/>
      <c r="K1041306" s="3"/>
    </row>
    <row r="1041307" spans="9:11" x14ac:dyDescent="0.2">
      <c r="I1041307" s="3"/>
      <c r="J1041307" s="3"/>
      <c r="K1041307" s="3"/>
    </row>
    <row r="1041308" spans="9:11" x14ac:dyDescent="0.2">
      <c r="I1041308" s="3"/>
      <c r="J1041308" s="3"/>
      <c r="K1041308" s="3"/>
    </row>
    <row r="1041309" spans="9:11" x14ac:dyDescent="0.2">
      <c r="I1041309" s="3"/>
      <c r="J1041309" s="3"/>
      <c r="K1041309" s="3"/>
    </row>
    <row r="1041310" spans="9:11" x14ac:dyDescent="0.2">
      <c r="I1041310" s="3"/>
      <c r="J1041310" s="3"/>
      <c r="K1041310" s="3"/>
    </row>
    <row r="1041311" spans="9:11" x14ac:dyDescent="0.2">
      <c r="I1041311" s="3"/>
      <c r="J1041311" s="3"/>
      <c r="K1041311" s="3"/>
    </row>
    <row r="1041312" spans="9:11" x14ac:dyDescent="0.2">
      <c r="I1041312" s="3"/>
      <c r="J1041312" s="3"/>
      <c r="K1041312" s="3"/>
    </row>
    <row r="1041313" spans="9:11" x14ac:dyDescent="0.2">
      <c r="I1041313" s="3"/>
      <c r="J1041313" s="3"/>
      <c r="K1041313" s="3"/>
    </row>
    <row r="1041314" spans="9:11" x14ac:dyDescent="0.2">
      <c r="I1041314" s="3"/>
      <c r="J1041314" s="3"/>
      <c r="K1041314" s="3"/>
    </row>
    <row r="1041315" spans="9:11" x14ac:dyDescent="0.2">
      <c r="I1041315" s="3"/>
      <c r="J1041315" s="3"/>
      <c r="K1041315" s="3"/>
    </row>
    <row r="1041316" spans="9:11" x14ac:dyDescent="0.2">
      <c r="I1041316" s="3"/>
      <c r="J1041316" s="3"/>
      <c r="K1041316" s="3"/>
    </row>
    <row r="1041317" spans="9:11" x14ac:dyDescent="0.2">
      <c r="I1041317" s="3"/>
      <c r="J1041317" s="3"/>
      <c r="K1041317" s="3"/>
    </row>
    <row r="1041318" spans="9:11" x14ac:dyDescent="0.2">
      <c r="I1041318" s="3"/>
      <c r="J1041318" s="3"/>
      <c r="K1041318" s="3"/>
    </row>
    <row r="1041319" spans="9:11" x14ac:dyDescent="0.2">
      <c r="I1041319" s="3"/>
      <c r="J1041319" s="3"/>
      <c r="K1041319" s="3"/>
    </row>
    <row r="1041320" spans="9:11" x14ac:dyDescent="0.2">
      <c r="I1041320" s="3"/>
      <c r="J1041320" s="3"/>
      <c r="K1041320" s="3"/>
    </row>
    <row r="1041321" spans="9:11" x14ac:dyDescent="0.2">
      <c r="I1041321" s="3"/>
      <c r="J1041321" s="3"/>
      <c r="K1041321" s="3"/>
    </row>
    <row r="1041322" spans="9:11" x14ac:dyDescent="0.2">
      <c r="I1041322" s="3"/>
      <c r="J1041322" s="3"/>
      <c r="K1041322" s="3"/>
    </row>
    <row r="1041323" spans="9:11" x14ac:dyDescent="0.2">
      <c r="I1041323" s="3"/>
      <c r="J1041323" s="3"/>
      <c r="K1041323" s="3"/>
    </row>
    <row r="1041324" spans="9:11" x14ac:dyDescent="0.2">
      <c r="I1041324" s="3"/>
      <c r="J1041324" s="3"/>
      <c r="K1041324" s="3"/>
    </row>
    <row r="1041325" spans="9:11" x14ac:dyDescent="0.2">
      <c r="I1041325" s="3"/>
      <c r="J1041325" s="3"/>
      <c r="K1041325" s="3"/>
    </row>
    <row r="1041326" spans="9:11" x14ac:dyDescent="0.2">
      <c r="I1041326" s="3"/>
      <c r="J1041326" s="3"/>
      <c r="K1041326" s="3"/>
    </row>
    <row r="1041327" spans="9:11" x14ac:dyDescent="0.2">
      <c r="I1041327" s="3"/>
      <c r="J1041327" s="3"/>
      <c r="K1041327" s="3"/>
    </row>
    <row r="1041328" spans="9:11" x14ac:dyDescent="0.2">
      <c r="I1041328" s="3"/>
      <c r="J1041328" s="3"/>
      <c r="K1041328" s="3"/>
    </row>
    <row r="1041329" spans="9:11" x14ac:dyDescent="0.2">
      <c r="I1041329" s="3"/>
      <c r="J1041329" s="3"/>
      <c r="K1041329" s="3"/>
    </row>
    <row r="1041330" spans="9:11" x14ac:dyDescent="0.2">
      <c r="I1041330" s="3"/>
      <c r="J1041330" s="3"/>
      <c r="K1041330" s="3"/>
    </row>
    <row r="1041331" spans="9:11" x14ac:dyDescent="0.2">
      <c r="I1041331" s="3"/>
      <c r="J1041331" s="3"/>
      <c r="K1041331" s="3"/>
    </row>
    <row r="1041332" spans="9:11" x14ac:dyDescent="0.2">
      <c r="I1041332" s="3"/>
      <c r="J1041332" s="3"/>
      <c r="K1041332" s="3"/>
    </row>
    <row r="1041333" spans="9:11" x14ac:dyDescent="0.2">
      <c r="I1041333" s="3"/>
      <c r="J1041333" s="3"/>
      <c r="K1041333" s="3"/>
    </row>
    <row r="1041334" spans="9:11" x14ac:dyDescent="0.2">
      <c r="I1041334" s="3"/>
      <c r="J1041334" s="3"/>
      <c r="K1041334" s="3"/>
    </row>
    <row r="1041335" spans="9:11" x14ac:dyDescent="0.2">
      <c r="I1041335" s="3"/>
      <c r="J1041335" s="3"/>
      <c r="K1041335" s="3"/>
    </row>
    <row r="1041336" spans="9:11" x14ac:dyDescent="0.2">
      <c r="I1041336" s="3"/>
      <c r="J1041336" s="3"/>
      <c r="K1041336" s="3"/>
    </row>
    <row r="1041337" spans="9:11" x14ac:dyDescent="0.2">
      <c r="I1041337" s="3"/>
      <c r="J1041337" s="3"/>
      <c r="K1041337" s="3"/>
    </row>
    <row r="1041338" spans="9:11" x14ac:dyDescent="0.2">
      <c r="I1041338" s="3"/>
      <c r="J1041338" s="3"/>
      <c r="K1041338" s="3"/>
    </row>
    <row r="1041339" spans="9:11" x14ac:dyDescent="0.2">
      <c r="I1041339" s="3"/>
      <c r="J1041339" s="3"/>
      <c r="K1041339" s="3"/>
    </row>
    <row r="1041340" spans="9:11" x14ac:dyDescent="0.2">
      <c r="I1041340" s="3"/>
      <c r="J1041340" s="3"/>
      <c r="K1041340" s="3"/>
    </row>
    <row r="1041341" spans="9:11" x14ac:dyDescent="0.2">
      <c r="I1041341" s="3"/>
      <c r="J1041341" s="3"/>
      <c r="K1041341" s="3"/>
    </row>
    <row r="1041342" spans="9:11" x14ac:dyDescent="0.2">
      <c r="I1041342" s="3"/>
      <c r="J1041342" s="3"/>
      <c r="K1041342" s="3"/>
    </row>
    <row r="1041343" spans="9:11" x14ac:dyDescent="0.2">
      <c r="I1041343" s="3"/>
      <c r="J1041343" s="3"/>
      <c r="K1041343" s="3"/>
    </row>
    <row r="1041344" spans="9:11" x14ac:dyDescent="0.2">
      <c r="I1041344" s="3"/>
      <c r="J1041344" s="3"/>
      <c r="K1041344" s="3"/>
    </row>
    <row r="1041345" spans="9:11" x14ac:dyDescent="0.2">
      <c r="I1041345" s="3"/>
      <c r="J1041345" s="3"/>
      <c r="K1041345" s="3"/>
    </row>
    <row r="1041346" spans="9:11" x14ac:dyDescent="0.2">
      <c r="I1041346" s="3"/>
      <c r="J1041346" s="3"/>
      <c r="K1041346" s="3"/>
    </row>
    <row r="1041347" spans="9:11" x14ac:dyDescent="0.2">
      <c r="I1041347" s="3"/>
      <c r="J1041347" s="3"/>
      <c r="K1041347" s="3"/>
    </row>
    <row r="1041348" spans="9:11" x14ac:dyDescent="0.2">
      <c r="I1041348" s="3"/>
      <c r="J1041348" s="3"/>
      <c r="K1041348" s="3"/>
    </row>
    <row r="1041349" spans="9:11" x14ac:dyDescent="0.2">
      <c r="I1041349" s="3"/>
      <c r="J1041349" s="3"/>
      <c r="K1041349" s="3"/>
    </row>
    <row r="1041350" spans="9:11" x14ac:dyDescent="0.2">
      <c r="I1041350" s="3"/>
      <c r="J1041350" s="3"/>
      <c r="K1041350" s="3"/>
    </row>
    <row r="1041351" spans="9:11" x14ac:dyDescent="0.2">
      <c r="I1041351" s="3"/>
      <c r="J1041351" s="3"/>
      <c r="K1041351" s="3"/>
    </row>
    <row r="1041352" spans="9:11" x14ac:dyDescent="0.2">
      <c r="I1041352" s="3"/>
      <c r="J1041352" s="3"/>
      <c r="K1041352" s="3"/>
    </row>
    <row r="1041353" spans="9:11" x14ac:dyDescent="0.2">
      <c r="I1041353" s="3"/>
      <c r="J1041353" s="3"/>
      <c r="K1041353" s="3"/>
    </row>
    <row r="1041354" spans="9:11" x14ac:dyDescent="0.2">
      <c r="I1041354" s="3"/>
      <c r="J1041354" s="3"/>
      <c r="K1041354" s="3"/>
    </row>
    <row r="1041355" spans="9:11" x14ac:dyDescent="0.2">
      <c r="I1041355" s="3"/>
      <c r="J1041355" s="3"/>
      <c r="K1041355" s="3"/>
    </row>
    <row r="1041356" spans="9:11" x14ac:dyDescent="0.2">
      <c r="I1041356" s="3"/>
      <c r="J1041356" s="3"/>
      <c r="K1041356" s="3"/>
    </row>
    <row r="1041357" spans="9:11" x14ac:dyDescent="0.2">
      <c r="I1041357" s="3"/>
      <c r="J1041357" s="3"/>
      <c r="K1041357" s="3"/>
    </row>
    <row r="1041358" spans="9:11" x14ac:dyDescent="0.2">
      <c r="I1041358" s="3"/>
      <c r="J1041358" s="3"/>
      <c r="K1041358" s="3"/>
    </row>
    <row r="1041359" spans="9:11" x14ac:dyDescent="0.2">
      <c r="I1041359" s="3"/>
      <c r="J1041359" s="3"/>
      <c r="K1041359" s="3"/>
    </row>
    <row r="1041360" spans="9:11" x14ac:dyDescent="0.2">
      <c r="I1041360" s="3"/>
      <c r="J1041360" s="3"/>
      <c r="K1041360" s="3"/>
    </row>
    <row r="1041361" spans="9:11" x14ac:dyDescent="0.2">
      <c r="I1041361" s="3"/>
      <c r="J1041361" s="3"/>
      <c r="K1041361" s="3"/>
    </row>
    <row r="1041362" spans="9:11" x14ac:dyDescent="0.2">
      <c r="I1041362" s="3"/>
      <c r="J1041362" s="3"/>
      <c r="K1041362" s="3"/>
    </row>
    <row r="1041363" spans="9:11" x14ac:dyDescent="0.2">
      <c r="I1041363" s="3"/>
      <c r="J1041363" s="3"/>
      <c r="K1041363" s="3"/>
    </row>
    <row r="1041364" spans="9:11" x14ac:dyDescent="0.2">
      <c r="I1041364" s="3"/>
      <c r="J1041364" s="3"/>
      <c r="K1041364" s="3"/>
    </row>
    <row r="1041365" spans="9:11" x14ac:dyDescent="0.2">
      <c r="I1041365" s="3"/>
      <c r="J1041365" s="3"/>
      <c r="K1041365" s="3"/>
    </row>
    <row r="1041366" spans="9:11" x14ac:dyDescent="0.2">
      <c r="I1041366" s="3"/>
      <c r="J1041366" s="3"/>
      <c r="K1041366" s="3"/>
    </row>
    <row r="1041367" spans="9:11" x14ac:dyDescent="0.2">
      <c r="I1041367" s="3"/>
      <c r="J1041367" s="3"/>
      <c r="K1041367" s="3"/>
    </row>
    <row r="1041368" spans="9:11" x14ac:dyDescent="0.2">
      <c r="I1041368" s="3"/>
      <c r="J1041368" s="3"/>
      <c r="K1041368" s="3"/>
    </row>
    <row r="1041369" spans="9:11" x14ac:dyDescent="0.2">
      <c r="I1041369" s="3"/>
      <c r="J1041369" s="3"/>
      <c r="K1041369" s="3"/>
    </row>
    <row r="1041370" spans="9:11" x14ac:dyDescent="0.2">
      <c r="I1041370" s="3"/>
      <c r="J1041370" s="3"/>
      <c r="K1041370" s="3"/>
    </row>
    <row r="1041371" spans="9:11" x14ac:dyDescent="0.2">
      <c r="I1041371" s="3"/>
      <c r="J1041371" s="3"/>
      <c r="K1041371" s="3"/>
    </row>
    <row r="1041372" spans="9:11" x14ac:dyDescent="0.2">
      <c r="I1041372" s="3"/>
      <c r="J1041372" s="3"/>
      <c r="K1041372" s="3"/>
    </row>
    <row r="1041373" spans="9:11" x14ac:dyDescent="0.2">
      <c r="I1041373" s="3"/>
      <c r="J1041373" s="3"/>
      <c r="K1041373" s="3"/>
    </row>
    <row r="1041374" spans="9:11" x14ac:dyDescent="0.2">
      <c r="I1041374" s="3"/>
      <c r="J1041374" s="3"/>
      <c r="K1041374" s="3"/>
    </row>
    <row r="1041375" spans="9:11" x14ac:dyDescent="0.2">
      <c r="I1041375" s="3"/>
      <c r="J1041375" s="3"/>
      <c r="K1041375" s="3"/>
    </row>
    <row r="1041376" spans="9:11" x14ac:dyDescent="0.2">
      <c r="I1041376" s="3"/>
      <c r="J1041376" s="3"/>
      <c r="K1041376" s="3"/>
    </row>
    <row r="1041377" spans="9:11" x14ac:dyDescent="0.2">
      <c r="I1041377" s="3"/>
      <c r="J1041377" s="3"/>
      <c r="K1041377" s="3"/>
    </row>
    <row r="1041378" spans="9:11" x14ac:dyDescent="0.2">
      <c r="I1041378" s="3"/>
      <c r="J1041378" s="3"/>
      <c r="K1041378" s="3"/>
    </row>
    <row r="1041379" spans="9:11" x14ac:dyDescent="0.2">
      <c r="I1041379" s="3"/>
      <c r="J1041379" s="3"/>
      <c r="K1041379" s="3"/>
    </row>
    <row r="1041380" spans="9:11" x14ac:dyDescent="0.2">
      <c r="I1041380" s="3"/>
      <c r="J1041380" s="3"/>
      <c r="K1041380" s="3"/>
    </row>
    <row r="1041381" spans="9:11" x14ac:dyDescent="0.2">
      <c r="I1041381" s="3"/>
      <c r="J1041381" s="3"/>
      <c r="K1041381" s="3"/>
    </row>
    <row r="1041382" spans="9:11" x14ac:dyDescent="0.2">
      <c r="I1041382" s="3"/>
      <c r="J1041382" s="3"/>
      <c r="K1041382" s="3"/>
    </row>
    <row r="1041383" spans="9:11" x14ac:dyDescent="0.2">
      <c r="I1041383" s="3"/>
      <c r="J1041383" s="3"/>
      <c r="K1041383" s="3"/>
    </row>
    <row r="1041384" spans="9:11" x14ac:dyDescent="0.2">
      <c r="I1041384" s="3"/>
      <c r="J1041384" s="3"/>
      <c r="K1041384" s="3"/>
    </row>
    <row r="1041385" spans="9:11" x14ac:dyDescent="0.2">
      <c r="I1041385" s="3"/>
      <c r="J1041385" s="3"/>
      <c r="K1041385" s="3"/>
    </row>
    <row r="1041386" spans="9:11" x14ac:dyDescent="0.2">
      <c r="I1041386" s="3"/>
      <c r="J1041386" s="3"/>
      <c r="K1041386" s="3"/>
    </row>
    <row r="1041387" spans="9:11" x14ac:dyDescent="0.2">
      <c r="I1041387" s="3"/>
      <c r="J1041387" s="3"/>
      <c r="K1041387" s="3"/>
    </row>
    <row r="1041388" spans="9:11" x14ac:dyDescent="0.2">
      <c r="I1041388" s="3"/>
      <c r="J1041388" s="3"/>
      <c r="K1041388" s="3"/>
    </row>
    <row r="1041389" spans="9:11" x14ac:dyDescent="0.2">
      <c r="I1041389" s="3"/>
      <c r="J1041389" s="3"/>
      <c r="K1041389" s="3"/>
    </row>
    <row r="1041390" spans="9:11" x14ac:dyDescent="0.2">
      <c r="I1041390" s="3"/>
      <c r="J1041390" s="3"/>
      <c r="K1041390" s="3"/>
    </row>
    <row r="1041391" spans="9:11" x14ac:dyDescent="0.2">
      <c r="I1041391" s="3"/>
      <c r="J1041391" s="3"/>
      <c r="K1041391" s="3"/>
    </row>
    <row r="1041392" spans="9:11" x14ac:dyDescent="0.2">
      <c r="I1041392" s="3"/>
      <c r="J1041392" s="3"/>
      <c r="K1041392" s="3"/>
    </row>
    <row r="1041393" spans="9:11" x14ac:dyDescent="0.2">
      <c r="I1041393" s="3"/>
      <c r="J1041393" s="3"/>
      <c r="K1041393" s="3"/>
    </row>
    <row r="1041394" spans="9:11" x14ac:dyDescent="0.2">
      <c r="I1041394" s="3"/>
      <c r="J1041394" s="3"/>
      <c r="K1041394" s="3"/>
    </row>
    <row r="1041395" spans="9:11" x14ac:dyDescent="0.2">
      <c r="I1041395" s="3"/>
      <c r="J1041395" s="3"/>
      <c r="K1041395" s="3"/>
    </row>
    <row r="1041396" spans="9:11" x14ac:dyDescent="0.2">
      <c r="I1041396" s="3"/>
      <c r="J1041396" s="3"/>
      <c r="K1041396" s="3"/>
    </row>
    <row r="1041397" spans="9:11" x14ac:dyDescent="0.2">
      <c r="I1041397" s="3"/>
      <c r="J1041397" s="3"/>
      <c r="K1041397" s="3"/>
    </row>
    <row r="1041398" spans="9:11" x14ac:dyDescent="0.2">
      <c r="I1041398" s="3"/>
      <c r="J1041398" s="3"/>
      <c r="K1041398" s="3"/>
    </row>
    <row r="1041399" spans="9:11" x14ac:dyDescent="0.2">
      <c r="I1041399" s="3"/>
      <c r="J1041399" s="3"/>
      <c r="K1041399" s="3"/>
    </row>
    <row r="1041400" spans="9:11" x14ac:dyDescent="0.2">
      <c r="I1041400" s="3"/>
      <c r="J1041400" s="3"/>
      <c r="K1041400" s="3"/>
    </row>
    <row r="1041401" spans="9:11" x14ac:dyDescent="0.2">
      <c r="I1041401" s="3"/>
      <c r="J1041401" s="3"/>
      <c r="K1041401" s="3"/>
    </row>
    <row r="1041402" spans="9:11" x14ac:dyDescent="0.2">
      <c r="I1041402" s="3"/>
      <c r="J1041402" s="3"/>
      <c r="K1041402" s="3"/>
    </row>
    <row r="1041403" spans="9:11" x14ac:dyDescent="0.2">
      <c r="I1041403" s="3"/>
      <c r="J1041403" s="3"/>
      <c r="K1041403" s="3"/>
    </row>
    <row r="1041404" spans="9:11" x14ac:dyDescent="0.2">
      <c r="I1041404" s="3"/>
      <c r="J1041404" s="3"/>
      <c r="K1041404" s="3"/>
    </row>
    <row r="1041405" spans="9:11" x14ac:dyDescent="0.2">
      <c r="I1041405" s="3"/>
      <c r="J1041405" s="3"/>
      <c r="K1041405" s="3"/>
    </row>
    <row r="1041406" spans="9:11" x14ac:dyDescent="0.2">
      <c r="I1041406" s="3"/>
      <c r="J1041406" s="3"/>
      <c r="K1041406" s="3"/>
    </row>
    <row r="1041407" spans="9:11" x14ac:dyDescent="0.2">
      <c r="I1041407" s="3"/>
      <c r="J1041407" s="3"/>
      <c r="K1041407" s="3"/>
    </row>
    <row r="1041408" spans="9:11" x14ac:dyDescent="0.2">
      <c r="I1041408" s="3"/>
      <c r="J1041408" s="3"/>
      <c r="K1041408" s="3"/>
    </row>
    <row r="1041409" spans="9:11" x14ac:dyDescent="0.2">
      <c r="I1041409" s="3"/>
      <c r="J1041409" s="3"/>
      <c r="K1041409" s="3"/>
    </row>
    <row r="1041410" spans="9:11" x14ac:dyDescent="0.2">
      <c r="I1041410" s="3"/>
      <c r="J1041410" s="3"/>
      <c r="K1041410" s="3"/>
    </row>
    <row r="1041411" spans="9:11" x14ac:dyDescent="0.2">
      <c r="I1041411" s="3"/>
      <c r="J1041411" s="3"/>
      <c r="K1041411" s="3"/>
    </row>
    <row r="1041412" spans="9:11" x14ac:dyDescent="0.2">
      <c r="I1041412" s="3"/>
      <c r="J1041412" s="3"/>
      <c r="K1041412" s="3"/>
    </row>
    <row r="1041413" spans="9:11" x14ac:dyDescent="0.2">
      <c r="I1041413" s="3"/>
      <c r="J1041413" s="3"/>
      <c r="K1041413" s="3"/>
    </row>
    <row r="1041414" spans="9:11" x14ac:dyDescent="0.2">
      <c r="I1041414" s="3"/>
      <c r="J1041414" s="3"/>
      <c r="K1041414" s="3"/>
    </row>
    <row r="1041415" spans="9:11" x14ac:dyDescent="0.2">
      <c r="I1041415" s="3"/>
      <c r="J1041415" s="3"/>
      <c r="K1041415" s="3"/>
    </row>
    <row r="1041416" spans="9:11" x14ac:dyDescent="0.2">
      <c r="I1041416" s="3"/>
      <c r="J1041416" s="3"/>
      <c r="K1041416" s="3"/>
    </row>
    <row r="1041417" spans="9:11" x14ac:dyDescent="0.2">
      <c r="I1041417" s="3"/>
      <c r="J1041417" s="3"/>
      <c r="K1041417" s="3"/>
    </row>
    <row r="1041418" spans="9:11" x14ac:dyDescent="0.2">
      <c r="I1041418" s="3"/>
      <c r="J1041418" s="3"/>
      <c r="K1041418" s="3"/>
    </row>
    <row r="1041419" spans="9:11" x14ac:dyDescent="0.2">
      <c r="I1041419" s="3"/>
      <c r="J1041419" s="3"/>
      <c r="K1041419" s="3"/>
    </row>
    <row r="1041420" spans="9:11" x14ac:dyDescent="0.2">
      <c r="I1041420" s="3"/>
      <c r="J1041420" s="3"/>
      <c r="K1041420" s="3"/>
    </row>
    <row r="1041421" spans="9:11" x14ac:dyDescent="0.2">
      <c r="I1041421" s="3"/>
      <c r="J1041421" s="3"/>
      <c r="K1041421" s="3"/>
    </row>
    <row r="1041422" spans="9:11" x14ac:dyDescent="0.2">
      <c r="I1041422" s="3"/>
      <c r="J1041422" s="3"/>
      <c r="K1041422" s="3"/>
    </row>
    <row r="1041423" spans="9:11" x14ac:dyDescent="0.2">
      <c r="I1041423" s="3"/>
      <c r="J1041423" s="3"/>
      <c r="K1041423" s="3"/>
    </row>
    <row r="1041424" spans="9:11" x14ac:dyDescent="0.2">
      <c r="I1041424" s="3"/>
      <c r="J1041424" s="3"/>
      <c r="K1041424" s="3"/>
    </row>
    <row r="1041425" spans="9:11" x14ac:dyDescent="0.2">
      <c r="I1041425" s="3"/>
      <c r="J1041425" s="3"/>
      <c r="K1041425" s="3"/>
    </row>
    <row r="1041426" spans="9:11" x14ac:dyDescent="0.2">
      <c r="I1041426" s="3"/>
      <c r="J1041426" s="3"/>
      <c r="K1041426" s="3"/>
    </row>
    <row r="1041427" spans="9:11" x14ac:dyDescent="0.2">
      <c r="I1041427" s="3"/>
      <c r="J1041427" s="3"/>
      <c r="K1041427" s="3"/>
    </row>
    <row r="1041428" spans="9:11" x14ac:dyDescent="0.2">
      <c r="I1041428" s="3"/>
      <c r="J1041428" s="3"/>
      <c r="K1041428" s="3"/>
    </row>
    <row r="1041429" spans="9:11" x14ac:dyDescent="0.2">
      <c r="I1041429" s="3"/>
      <c r="J1041429" s="3"/>
      <c r="K1041429" s="3"/>
    </row>
    <row r="1041430" spans="9:11" x14ac:dyDescent="0.2">
      <c r="I1041430" s="3"/>
      <c r="J1041430" s="3"/>
      <c r="K1041430" s="3"/>
    </row>
    <row r="1041431" spans="9:11" x14ac:dyDescent="0.2">
      <c r="I1041431" s="3"/>
      <c r="J1041431" s="3"/>
      <c r="K1041431" s="3"/>
    </row>
    <row r="1041432" spans="9:11" x14ac:dyDescent="0.2">
      <c r="I1041432" s="3"/>
      <c r="J1041432" s="3"/>
      <c r="K1041432" s="3"/>
    </row>
    <row r="1041433" spans="9:11" x14ac:dyDescent="0.2">
      <c r="I1041433" s="3"/>
      <c r="J1041433" s="3"/>
      <c r="K1041433" s="3"/>
    </row>
    <row r="1041434" spans="9:11" x14ac:dyDescent="0.2">
      <c r="I1041434" s="3"/>
      <c r="J1041434" s="3"/>
      <c r="K1041434" s="3"/>
    </row>
    <row r="1041435" spans="9:11" x14ac:dyDescent="0.2">
      <c r="I1041435" s="3"/>
      <c r="J1041435" s="3"/>
      <c r="K1041435" s="3"/>
    </row>
    <row r="1041436" spans="9:11" x14ac:dyDescent="0.2">
      <c r="I1041436" s="3"/>
      <c r="J1041436" s="3"/>
      <c r="K1041436" s="3"/>
    </row>
    <row r="1041437" spans="9:11" x14ac:dyDescent="0.2">
      <c r="I1041437" s="3"/>
      <c r="J1041437" s="3"/>
      <c r="K1041437" s="3"/>
    </row>
    <row r="1041438" spans="9:11" x14ac:dyDescent="0.2">
      <c r="I1041438" s="3"/>
      <c r="J1041438" s="3"/>
      <c r="K1041438" s="3"/>
    </row>
    <row r="1041439" spans="9:11" x14ac:dyDescent="0.2">
      <c r="I1041439" s="3"/>
      <c r="J1041439" s="3"/>
      <c r="K1041439" s="3"/>
    </row>
    <row r="1041440" spans="9:11" x14ac:dyDescent="0.2">
      <c r="I1041440" s="3"/>
      <c r="J1041440" s="3"/>
      <c r="K1041440" s="3"/>
    </row>
    <row r="1041441" spans="9:11" x14ac:dyDescent="0.2">
      <c r="I1041441" s="3"/>
      <c r="J1041441" s="3"/>
      <c r="K1041441" s="3"/>
    </row>
    <row r="1041442" spans="9:11" x14ac:dyDescent="0.2">
      <c r="I1041442" s="3"/>
      <c r="J1041442" s="3"/>
      <c r="K1041442" s="3"/>
    </row>
    <row r="1041443" spans="9:11" x14ac:dyDescent="0.2">
      <c r="I1041443" s="3"/>
      <c r="J1041443" s="3"/>
      <c r="K1041443" s="3"/>
    </row>
    <row r="1041444" spans="9:11" x14ac:dyDescent="0.2">
      <c r="I1041444" s="3"/>
      <c r="J1041444" s="3"/>
      <c r="K1041444" s="3"/>
    </row>
    <row r="1041445" spans="9:11" x14ac:dyDescent="0.2">
      <c r="I1041445" s="3"/>
      <c r="J1041445" s="3"/>
      <c r="K1041445" s="3"/>
    </row>
    <row r="1041446" spans="9:11" x14ac:dyDescent="0.2">
      <c r="I1041446" s="3"/>
      <c r="J1041446" s="3"/>
      <c r="K1041446" s="3"/>
    </row>
    <row r="1041447" spans="9:11" x14ac:dyDescent="0.2">
      <c r="I1041447" s="3"/>
      <c r="J1041447" s="3"/>
      <c r="K1041447" s="3"/>
    </row>
    <row r="1041448" spans="9:11" x14ac:dyDescent="0.2">
      <c r="I1041448" s="3"/>
      <c r="J1041448" s="3"/>
      <c r="K1041448" s="3"/>
    </row>
    <row r="1041449" spans="9:11" x14ac:dyDescent="0.2">
      <c r="I1041449" s="3"/>
      <c r="J1041449" s="3"/>
      <c r="K1041449" s="3"/>
    </row>
    <row r="1041450" spans="9:11" x14ac:dyDescent="0.2">
      <c r="I1041450" s="3"/>
      <c r="J1041450" s="3"/>
      <c r="K1041450" s="3"/>
    </row>
    <row r="1041451" spans="9:11" x14ac:dyDescent="0.2">
      <c r="I1041451" s="3"/>
      <c r="J1041451" s="3"/>
      <c r="K1041451" s="3"/>
    </row>
    <row r="1041452" spans="9:11" x14ac:dyDescent="0.2">
      <c r="I1041452" s="3"/>
      <c r="J1041452" s="3"/>
      <c r="K1041452" s="3"/>
    </row>
    <row r="1041453" spans="9:11" x14ac:dyDescent="0.2">
      <c r="I1041453" s="3"/>
      <c r="J1041453" s="3"/>
      <c r="K1041453" s="3"/>
    </row>
    <row r="1041454" spans="9:11" x14ac:dyDescent="0.2">
      <c r="I1041454" s="3"/>
      <c r="J1041454" s="3"/>
      <c r="K1041454" s="3"/>
    </row>
    <row r="1041455" spans="9:11" x14ac:dyDescent="0.2">
      <c r="I1041455" s="3"/>
      <c r="J1041455" s="3"/>
      <c r="K1041455" s="3"/>
    </row>
    <row r="1041456" spans="9:11" x14ac:dyDescent="0.2">
      <c r="I1041456" s="3"/>
      <c r="J1041456" s="3"/>
      <c r="K1041456" s="3"/>
    </row>
    <row r="1041457" spans="9:11" x14ac:dyDescent="0.2">
      <c r="I1041457" s="3"/>
      <c r="J1041457" s="3"/>
      <c r="K1041457" s="3"/>
    </row>
    <row r="1041458" spans="9:11" x14ac:dyDescent="0.2">
      <c r="I1041458" s="3"/>
      <c r="J1041458" s="3"/>
      <c r="K1041458" s="3"/>
    </row>
    <row r="1041459" spans="9:11" x14ac:dyDescent="0.2">
      <c r="I1041459" s="3"/>
      <c r="J1041459" s="3"/>
      <c r="K1041459" s="3"/>
    </row>
    <row r="1041460" spans="9:11" x14ac:dyDescent="0.2">
      <c r="I1041460" s="3"/>
      <c r="J1041460" s="3"/>
      <c r="K1041460" s="3"/>
    </row>
    <row r="1041461" spans="9:11" x14ac:dyDescent="0.2">
      <c r="I1041461" s="3"/>
      <c r="J1041461" s="3"/>
      <c r="K1041461" s="3"/>
    </row>
    <row r="1041462" spans="9:11" x14ac:dyDescent="0.2">
      <c r="I1041462" s="3"/>
      <c r="J1041462" s="3"/>
      <c r="K1041462" s="3"/>
    </row>
    <row r="1041463" spans="9:11" x14ac:dyDescent="0.2">
      <c r="I1041463" s="3"/>
      <c r="J1041463" s="3"/>
      <c r="K1041463" s="3"/>
    </row>
    <row r="1041464" spans="9:11" x14ac:dyDescent="0.2">
      <c r="I1041464" s="3"/>
      <c r="J1041464" s="3"/>
      <c r="K1041464" s="3"/>
    </row>
    <row r="1041465" spans="9:11" x14ac:dyDescent="0.2">
      <c r="I1041465" s="3"/>
      <c r="J1041465" s="3"/>
      <c r="K1041465" s="3"/>
    </row>
    <row r="1041466" spans="9:11" x14ac:dyDescent="0.2">
      <c r="I1041466" s="3"/>
      <c r="J1041466" s="3"/>
      <c r="K1041466" s="3"/>
    </row>
    <row r="1041467" spans="9:11" x14ac:dyDescent="0.2">
      <c r="I1041467" s="3"/>
      <c r="J1041467" s="3"/>
      <c r="K1041467" s="3"/>
    </row>
    <row r="1041468" spans="9:11" x14ac:dyDescent="0.2">
      <c r="I1041468" s="3"/>
      <c r="J1041468" s="3"/>
      <c r="K1041468" s="3"/>
    </row>
    <row r="1041469" spans="9:11" x14ac:dyDescent="0.2">
      <c r="I1041469" s="3"/>
      <c r="J1041469" s="3"/>
      <c r="K1041469" s="3"/>
    </row>
    <row r="1041470" spans="9:11" x14ac:dyDescent="0.2">
      <c r="I1041470" s="3"/>
      <c r="J1041470" s="3"/>
      <c r="K1041470" s="3"/>
    </row>
    <row r="1041471" spans="9:11" x14ac:dyDescent="0.2">
      <c r="I1041471" s="3"/>
      <c r="J1041471" s="3"/>
      <c r="K1041471" s="3"/>
    </row>
    <row r="1041472" spans="9:11" x14ac:dyDescent="0.2">
      <c r="I1041472" s="3"/>
      <c r="J1041472" s="3"/>
      <c r="K1041472" s="3"/>
    </row>
    <row r="1041473" spans="9:11" x14ac:dyDescent="0.2">
      <c r="I1041473" s="3"/>
      <c r="J1041473" s="3"/>
      <c r="K1041473" s="3"/>
    </row>
    <row r="1041474" spans="9:11" x14ac:dyDescent="0.2">
      <c r="I1041474" s="3"/>
      <c r="J1041474" s="3"/>
      <c r="K1041474" s="3"/>
    </row>
    <row r="1041475" spans="9:11" x14ac:dyDescent="0.2">
      <c r="I1041475" s="3"/>
      <c r="J1041475" s="3"/>
      <c r="K1041475" s="3"/>
    </row>
    <row r="1041476" spans="9:11" x14ac:dyDescent="0.2">
      <c r="I1041476" s="3"/>
      <c r="J1041476" s="3"/>
      <c r="K1041476" s="3"/>
    </row>
    <row r="1041477" spans="9:11" x14ac:dyDescent="0.2">
      <c r="I1041477" s="3"/>
      <c r="J1041477" s="3"/>
      <c r="K1041477" s="3"/>
    </row>
    <row r="1041478" spans="9:11" x14ac:dyDescent="0.2">
      <c r="I1041478" s="3"/>
      <c r="J1041478" s="3"/>
      <c r="K1041478" s="3"/>
    </row>
    <row r="1041479" spans="9:11" x14ac:dyDescent="0.2">
      <c r="I1041479" s="3"/>
      <c r="J1041479" s="3"/>
      <c r="K1041479" s="3"/>
    </row>
    <row r="1041480" spans="9:11" x14ac:dyDescent="0.2">
      <c r="I1041480" s="3"/>
      <c r="J1041480" s="3"/>
      <c r="K1041480" s="3"/>
    </row>
    <row r="1041481" spans="9:11" x14ac:dyDescent="0.2">
      <c r="I1041481" s="3"/>
      <c r="J1041481" s="3"/>
      <c r="K1041481" s="3"/>
    </row>
    <row r="1041482" spans="9:11" x14ac:dyDescent="0.2">
      <c r="I1041482" s="3"/>
      <c r="J1041482" s="3"/>
      <c r="K1041482" s="3"/>
    </row>
    <row r="1041483" spans="9:11" x14ac:dyDescent="0.2">
      <c r="I1041483" s="3"/>
      <c r="J1041483" s="3"/>
      <c r="K1041483" s="3"/>
    </row>
    <row r="1041484" spans="9:11" x14ac:dyDescent="0.2">
      <c r="I1041484" s="3"/>
      <c r="J1041484" s="3"/>
      <c r="K1041484" s="3"/>
    </row>
    <row r="1041485" spans="9:11" x14ac:dyDescent="0.2">
      <c r="I1041485" s="3"/>
      <c r="J1041485" s="3"/>
      <c r="K1041485" s="3"/>
    </row>
    <row r="1041486" spans="9:11" x14ac:dyDescent="0.2">
      <c r="I1041486" s="3"/>
      <c r="J1041486" s="3"/>
      <c r="K1041486" s="3"/>
    </row>
    <row r="1041487" spans="9:11" x14ac:dyDescent="0.2">
      <c r="I1041487" s="3"/>
      <c r="J1041487" s="3"/>
      <c r="K1041487" s="3"/>
    </row>
    <row r="1041488" spans="9:11" x14ac:dyDescent="0.2">
      <c r="I1041488" s="3"/>
      <c r="J1041488" s="3"/>
      <c r="K1041488" s="3"/>
    </row>
    <row r="1041489" spans="9:11" x14ac:dyDescent="0.2">
      <c r="I1041489" s="3"/>
      <c r="J1041489" s="3"/>
      <c r="K1041489" s="3"/>
    </row>
    <row r="1041490" spans="9:11" x14ac:dyDescent="0.2">
      <c r="I1041490" s="3"/>
      <c r="J1041490" s="3"/>
      <c r="K1041490" s="3"/>
    </row>
    <row r="1041491" spans="9:11" x14ac:dyDescent="0.2">
      <c r="I1041491" s="3"/>
      <c r="J1041491" s="3"/>
      <c r="K1041491" s="3"/>
    </row>
    <row r="1041492" spans="9:11" x14ac:dyDescent="0.2">
      <c r="I1041492" s="3"/>
      <c r="J1041492" s="3"/>
      <c r="K1041492" s="3"/>
    </row>
    <row r="1041493" spans="9:11" x14ac:dyDescent="0.2">
      <c r="I1041493" s="3"/>
      <c r="J1041493" s="3"/>
      <c r="K1041493" s="3"/>
    </row>
    <row r="1041494" spans="9:11" x14ac:dyDescent="0.2">
      <c r="I1041494" s="3"/>
      <c r="J1041494" s="3"/>
      <c r="K1041494" s="3"/>
    </row>
    <row r="1041495" spans="9:11" x14ac:dyDescent="0.2">
      <c r="I1041495" s="3"/>
      <c r="J1041495" s="3"/>
      <c r="K1041495" s="3"/>
    </row>
    <row r="1041496" spans="9:11" x14ac:dyDescent="0.2">
      <c r="I1041496" s="3"/>
      <c r="J1041496" s="3"/>
      <c r="K1041496" s="3"/>
    </row>
    <row r="1041497" spans="9:11" x14ac:dyDescent="0.2">
      <c r="I1041497" s="3"/>
      <c r="J1041497" s="3"/>
      <c r="K1041497" s="3"/>
    </row>
    <row r="1041498" spans="9:11" x14ac:dyDescent="0.2">
      <c r="I1041498" s="3"/>
      <c r="J1041498" s="3"/>
      <c r="K1041498" s="3"/>
    </row>
    <row r="1041499" spans="9:11" x14ac:dyDescent="0.2">
      <c r="I1041499" s="3"/>
      <c r="J1041499" s="3"/>
      <c r="K1041499" s="3"/>
    </row>
    <row r="1041500" spans="9:11" x14ac:dyDescent="0.2">
      <c r="I1041500" s="3"/>
      <c r="J1041500" s="3"/>
      <c r="K1041500" s="3"/>
    </row>
    <row r="1041501" spans="9:11" x14ac:dyDescent="0.2">
      <c r="I1041501" s="3"/>
      <c r="J1041501" s="3"/>
      <c r="K1041501" s="3"/>
    </row>
    <row r="1041502" spans="9:11" x14ac:dyDescent="0.2">
      <c r="I1041502" s="3"/>
      <c r="J1041502" s="3"/>
      <c r="K1041502" s="3"/>
    </row>
    <row r="1041503" spans="9:11" x14ac:dyDescent="0.2">
      <c r="I1041503" s="3"/>
      <c r="J1041503" s="3"/>
      <c r="K1041503" s="3"/>
    </row>
    <row r="1041504" spans="9:11" x14ac:dyDescent="0.2">
      <c r="I1041504" s="3"/>
      <c r="J1041504" s="3"/>
      <c r="K1041504" s="3"/>
    </row>
    <row r="1041505" spans="9:11" x14ac:dyDescent="0.2">
      <c r="I1041505" s="3"/>
      <c r="J1041505" s="3"/>
      <c r="K1041505" s="3"/>
    </row>
    <row r="1041506" spans="9:11" x14ac:dyDescent="0.2">
      <c r="I1041506" s="3"/>
      <c r="J1041506" s="3"/>
      <c r="K1041506" s="3"/>
    </row>
    <row r="1041507" spans="9:11" x14ac:dyDescent="0.2">
      <c r="I1041507" s="3"/>
      <c r="J1041507" s="3"/>
      <c r="K1041507" s="3"/>
    </row>
    <row r="1041508" spans="9:11" x14ac:dyDescent="0.2">
      <c r="I1041508" s="3"/>
      <c r="J1041508" s="3"/>
      <c r="K1041508" s="3"/>
    </row>
    <row r="1041509" spans="9:11" x14ac:dyDescent="0.2">
      <c r="I1041509" s="3"/>
      <c r="J1041509" s="3"/>
      <c r="K1041509" s="3"/>
    </row>
    <row r="1041510" spans="9:11" x14ac:dyDescent="0.2">
      <c r="I1041510" s="3"/>
      <c r="J1041510" s="3"/>
      <c r="K1041510" s="3"/>
    </row>
    <row r="1041511" spans="9:11" x14ac:dyDescent="0.2">
      <c r="I1041511" s="3"/>
      <c r="J1041511" s="3"/>
      <c r="K1041511" s="3"/>
    </row>
    <row r="1041512" spans="9:11" x14ac:dyDescent="0.2">
      <c r="I1041512" s="3"/>
      <c r="J1041512" s="3"/>
      <c r="K1041512" s="3"/>
    </row>
    <row r="1041513" spans="9:11" x14ac:dyDescent="0.2">
      <c r="I1041513" s="3"/>
      <c r="J1041513" s="3"/>
      <c r="K1041513" s="3"/>
    </row>
    <row r="1041514" spans="9:11" x14ac:dyDescent="0.2">
      <c r="I1041514" s="3"/>
      <c r="J1041514" s="3"/>
      <c r="K1041514" s="3"/>
    </row>
    <row r="1041515" spans="9:11" x14ac:dyDescent="0.2">
      <c r="I1041515" s="3"/>
      <c r="J1041515" s="3"/>
      <c r="K1041515" s="3"/>
    </row>
    <row r="1041516" spans="9:11" x14ac:dyDescent="0.2">
      <c r="I1041516" s="3"/>
      <c r="J1041516" s="3"/>
      <c r="K1041516" s="3"/>
    </row>
    <row r="1041517" spans="9:11" x14ac:dyDescent="0.2">
      <c r="I1041517" s="3"/>
      <c r="J1041517" s="3"/>
      <c r="K1041517" s="3"/>
    </row>
    <row r="1041518" spans="9:11" x14ac:dyDescent="0.2">
      <c r="I1041518" s="3"/>
      <c r="J1041518" s="3"/>
      <c r="K1041518" s="3"/>
    </row>
    <row r="1041519" spans="9:11" x14ac:dyDescent="0.2">
      <c r="I1041519" s="3"/>
      <c r="J1041519" s="3"/>
      <c r="K1041519" s="3"/>
    </row>
    <row r="1041520" spans="9:11" x14ac:dyDescent="0.2">
      <c r="I1041520" s="3"/>
      <c r="J1041520" s="3"/>
      <c r="K1041520" s="3"/>
    </row>
    <row r="1041521" spans="9:11" x14ac:dyDescent="0.2">
      <c r="I1041521" s="3"/>
      <c r="J1041521" s="3"/>
      <c r="K1041521" s="3"/>
    </row>
    <row r="1041522" spans="9:11" x14ac:dyDescent="0.2">
      <c r="I1041522" s="3"/>
      <c r="J1041522" s="3"/>
      <c r="K1041522" s="3"/>
    </row>
    <row r="1041523" spans="9:11" x14ac:dyDescent="0.2">
      <c r="I1041523" s="3"/>
      <c r="J1041523" s="3"/>
      <c r="K1041523" s="3"/>
    </row>
    <row r="1041524" spans="9:11" x14ac:dyDescent="0.2">
      <c r="I1041524" s="3"/>
      <c r="J1041524" s="3"/>
      <c r="K1041524" s="3"/>
    </row>
    <row r="1041525" spans="9:11" x14ac:dyDescent="0.2">
      <c r="I1041525" s="3"/>
      <c r="J1041525" s="3"/>
      <c r="K1041525" s="3"/>
    </row>
    <row r="1041526" spans="9:11" x14ac:dyDescent="0.2">
      <c r="I1041526" s="3"/>
      <c r="J1041526" s="3"/>
      <c r="K1041526" s="3"/>
    </row>
    <row r="1041527" spans="9:11" x14ac:dyDescent="0.2">
      <c r="I1041527" s="3"/>
      <c r="J1041527" s="3"/>
      <c r="K1041527" s="3"/>
    </row>
    <row r="1041528" spans="9:11" x14ac:dyDescent="0.2">
      <c r="I1041528" s="3"/>
      <c r="J1041528" s="3"/>
      <c r="K1041528" s="3"/>
    </row>
    <row r="1041529" spans="9:11" x14ac:dyDescent="0.2">
      <c r="I1041529" s="3"/>
      <c r="J1041529" s="3"/>
      <c r="K1041529" s="3"/>
    </row>
    <row r="1041530" spans="9:11" x14ac:dyDescent="0.2">
      <c r="I1041530" s="3"/>
      <c r="J1041530" s="3"/>
      <c r="K1041530" s="3"/>
    </row>
    <row r="1041531" spans="9:11" x14ac:dyDescent="0.2">
      <c r="I1041531" s="3"/>
      <c r="J1041531" s="3"/>
      <c r="K1041531" s="3"/>
    </row>
    <row r="1041532" spans="9:11" x14ac:dyDescent="0.2">
      <c r="I1041532" s="3"/>
      <c r="J1041532" s="3"/>
      <c r="K1041532" s="3"/>
    </row>
    <row r="1041533" spans="9:11" x14ac:dyDescent="0.2">
      <c r="I1041533" s="3"/>
      <c r="J1041533" s="3"/>
      <c r="K1041533" s="3"/>
    </row>
    <row r="1041534" spans="9:11" x14ac:dyDescent="0.2">
      <c r="I1041534" s="3"/>
      <c r="J1041534" s="3"/>
      <c r="K1041534" s="3"/>
    </row>
    <row r="1041535" spans="9:11" x14ac:dyDescent="0.2">
      <c r="I1041535" s="3"/>
      <c r="J1041535" s="3"/>
      <c r="K1041535" s="3"/>
    </row>
    <row r="1041536" spans="9:11" x14ac:dyDescent="0.2">
      <c r="I1041536" s="3"/>
      <c r="J1041536" s="3"/>
      <c r="K1041536" s="3"/>
    </row>
    <row r="1041537" spans="9:11" x14ac:dyDescent="0.2">
      <c r="I1041537" s="3"/>
      <c r="J1041537" s="3"/>
      <c r="K1041537" s="3"/>
    </row>
    <row r="1041538" spans="9:11" x14ac:dyDescent="0.2">
      <c r="I1041538" s="3"/>
      <c r="J1041538" s="3"/>
      <c r="K1041538" s="3"/>
    </row>
    <row r="1041539" spans="9:11" x14ac:dyDescent="0.2">
      <c r="I1041539" s="3"/>
      <c r="J1041539" s="3"/>
      <c r="K1041539" s="3"/>
    </row>
    <row r="1041540" spans="9:11" x14ac:dyDescent="0.2">
      <c r="I1041540" s="3"/>
      <c r="J1041540" s="3"/>
      <c r="K1041540" s="3"/>
    </row>
    <row r="1041541" spans="9:11" x14ac:dyDescent="0.2">
      <c r="I1041541" s="3"/>
      <c r="J1041541" s="3"/>
      <c r="K1041541" s="3"/>
    </row>
    <row r="1041542" spans="9:11" x14ac:dyDescent="0.2">
      <c r="I1041542" s="3"/>
      <c r="J1041542" s="3"/>
      <c r="K1041542" s="3"/>
    </row>
    <row r="1041543" spans="9:11" x14ac:dyDescent="0.2">
      <c r="I1041543" s="3"/>
      <c r="J1041543" s="3"/>
      <c r="K1041543" s="3"/>
    </row>
    <row r="1041544" spans="9:11" x14ac:dyDescent="0.2">
      <c r="I1041544" s="3"/>
      <c r="J1041544" s="3"/>
      <c r="K1041544" s="3"/>
    </row>
    <row r="1041545" spans="9:11" x14ac:dyDescent="0.2">
      <c r="I1041545" s="3"/>
      <c r="J1041545" s="3"/>
      <c r="K1041545" s="3"/>
    </row>
    <row r="1041546" spans="9:11" x14ac:dyDescent="0.2">
      <c r="I1041546" s="3"/>
      <c r="J1041546" s="3"/>
      <c r="K1041546" s="3"/>
    </row>
    <row r="1041547" spans="9:11" x14ac:dyDescent="0.2">
      <c r="I1041547" s="3"/>
      <c r="J1041547" s="3"/>
      <c r="K1041547" s="3"/>
    </row>
    <row r="1041548" spans="9:11" x14ac:dyDescent="0.2">
      <c r="I1041548" s="3"/>
      <c r="J1041548" s="3"/>
      <c r="K1041548" s="3"/>
    </row>
    <row r="1041549" spans="9:11" x14ac:dyDescent="0.2">
      <c r="I1041549" s="3"/>
      <c r="J1041549" s="3"/>
      <c r="K1041549" s="3"/>
    </row>
    <row r="1041550" spans="9:11" x14ac:dyDescent="0.2">
      <c r="I1041550" s="3"/>
      <c r="J1041550" s="3"/>
      <c r="K1041550" s="3"/>
    </row>
    <row r="1041551" spans="9:11" x14ac:dyDescent="0.2">
      <c r="I1041551" s="3"/>
      <c r="J1041551" s="3"/>
      <c r="K1041551" s="3"/>
    </row>
    <row r="1041552" spans="9:11" x14ac:dyDescent="0.2">
      <c r="I1041552" s="3"/>
      <c r="J1041552" s="3"/>
      <c r="K1041552" s="3"/>
    </row>
    <row r="1041553" spans="9:11" x14ac:dyDescent="0.2">
      <c r="I1041553" s="3"/>
      <c r="J1041553" s="3"/>
      <c r="K1041553" s="3"/>
    </row>
    <row r="1041554" spans="9:11" x14ac:dyDescent="0.2">
      <c r="I1041554" s="3"/>
      <c r="J1041554" s="3"/>
      <c r="K1041554" s="3"/>
    </row>
    <row r="1041555" spans="9:11" x14ac:dyDescent="0.2">
      <c r="I1041555" s="3"/>
      <c r="J1041555" s="3"/>
      <c r="K1041555" s="3"/>
    </row>
    <row r="1041556" spans="9:11" x14ac:dyDescent="0.2">
      <c r="I1041556" s="3"/>
      <c r="J1041556" s="3"/>
      <c r="K1041556" s="3"/>
    </row>
    <row r="1041557" spans="9:11" x14ac:dyDescent="0.2">
      <c r="I1041557" s="3"/>
      <c r="J1041557" s="3"/>
      <c r="K1041557" s="3"/>
    </row>
    <row r="1041558" spans="9:11" x14ac:dyDescent="0.2">
      <c r="I1041558" s="3"/>
      <c r="J1041558" s="3"/>
      <c r="K1041558" s="3"/>
    </row>
    <row r="1041559" spans="9:11" x14ac:dyDescent="0.2">
      <c r="I1041559" s="3"/>
      <c r="J1041559" s="3"/>
      <c r="K1041559" s="3"/>
    </row>
    <row r="1041560" spans="9:11" x14ac:dyDescent="0.2">
      <c r="I1041560" s="3"/>
      <c r="J1041560" s="3"/>
      <c r="K1041560" s="3"/>
    </row>
    <row r="1041561" spans="9:11" x14ac:dyDescent="0.2">
      <c r="I1041561" s="3"/>
      <c r="J1041561" s="3"/>
      <c r="K1041561" s="3"/>
    </row>
    <row r="1041562" spans="9:11" x14ac:dyDescent="0.2">
      <c r="I1041562" s="3"/>
      <c r="J1041562" s="3"/>
      <c r="K1041562" s="3"/>
    </row>
    <row r="1041563" spans="9:11" x14ac:dyDescent="0.2">
      <c r="I1041563" s="3"/>
      <c r="J1041563" s="3"/>
      <c r="K1041563" s="3"/>
    </row>
    <row r="1041564" spans="9:11" x14ac:dyDescent="0.2">
      <c r="I1041564" s="3"/>
      <c r="J1041564" s="3"/>
      <c r="K1041564" s="3"/>
    </row>
    <row r="1041565" spans="9:11" x14ac:dyDescent="0.2">
      <c r="I1041565" s="3"/>
      <c r="J1041565" s="3"/>
      <c r="K1041565" s="3"/>
    </row>
    <row r="1041566" spans="9:11" x14ac:dyDescent="0.2">
      <c r="I1041566" s="3"/>
      <c r="J1041566" s="3"/>
      <c r="K1041566" s="3"/>
    </row>
    <row r="1041567" spans="9:11" x14ac:dyDescent="0.2">
      <c r="I1041567" s="3"/>
      <c r="J1041567" s="3"/>
      <c r="K1041567" s="3"/>
    </row>
    <row r="1041568" spans="9:11" x14ac:dyDescent="0.2">
      <c r="I1041568" s="3"/>
      <c r="J1041568" s="3"/>
      <c r="K1041568" s="3"/>
    </row>
    <row r="1041569" spans="9:11" x14ac:dyDescent="0.2">
      <c r="I1041569" s="3"/>
      <c r="J1041569" s="3"/>
      <c r="K1041569" s="3"/>
    </row>
    <row r="1041570" spans="9:11" x14ac:dyDescent="0.2">
      <c r="I1041570" s="3"/>
      <c r="J1041570" s="3"/>
      <c r="K1041570" s="3"/>
    </row>
    <row r="1041571" spans="9:11" x14ac:dyDescent="0.2">
      <c r="I1041571" s="3"/>
      <c r="J1041571" s="3"/>
      <c r="K1041571" s="3"/>
    </row>
    <row r="1041572" spans="9:11" x14ac:dyDescent="0.2">
      <c r="I1041572" s="3"/>
      <c r="J1041572" s="3"/>
      <c r="K1041572" s="3"/>
    </row>
    <row r="1041573" spans="9:11" x14ac:dyDescent="0.2">
      <c r="I1041573" s="3"/>
      <c r="J1041573" s="3"/>
      <c r="K1041573" s="3"/>
    </row>
    <row r="1041574" spans="9:11" x14ac:dyDescent="0.2">
      <c r="I1041574" s="3"/>
      <c r="J1041574" s="3"/>
      <c r="K1041574" s="3"/>
    </row>
    <row r="1041575" spans="9:11" x14ac:dyDescent="0.2">
      <c r="I1041575" s="3"/>
      <c r="J1041575" s="3"/>
      <c r="K1041575" s="3"/>
    </row>
    <row r="1041576" spans="9:11" x14ac:dyDescent="0.2">
      <c r="I1041576" s="3"/>
      <c r="J1041576" s="3"/>
      <c r="K1041576" s="3"/>
    </row>
    <row r="1041577" spans="9:11" x14ac:dyDescent="0.2">
      <c r="I1041577" s="3"/>
      <c r="J1041577" s="3"/>
      <c r="K1041577" s="3"/>
    </row>
    <row r="1041578" spans="9:11" x14ac:dyDescent="0.2">
      <c r="I1041578" s="3"/>
      <c r="J1041578" s="3"/>
      <c r="K1041578" s="3"/>
    </row>
    <row r="1041579" spans="9:11" x14ac:dyDescent="0.2">
      <c r="I1041579" s="3"/>
      <c r="J1041579" s="3"/>
      <c r="K1041579" s="3"/>
    </row>
    <row r="1041580" spans="9:11" x14ac:dyDescent="0.2">
      <c r="I1041580" s="3"/>
      <c r="J1041580" s="3"/>
      <c r="K1041580" s="3"/>
    </row>
    <row r="1041581" spans="9:11" x14ac:dyDescent="0.2">
      <c r="I1041581" s="3"/>
      <c r="J1041581" s="3"/>
      <c r="K1041581" s="3"/>
    </row>
    <row r="1041582" spans="9:11" x14ac:dyDescent="0.2">
      <c r="I1041582" s="3"/>
      <c r="J1041582" s="3"/>
      <c r="K1041582" s="3"/>
    </row>
    <row r="1041583" spans="9:11" x14ac:dyDescent="0.2">
      <c r="I1041583" s="3"/>
      <c r="J1041583" s="3"/>
      <c r="K1041583" s="3"/>
    </row>
    <row r="1041584" spans="9:11" x14ac:dyDescent="0.2">
      <c r="I1041584" s="3"/>
      <c r="J1041584" s="3"/>
      <c r="K1041584" s="3"/>
    </row>
    <row r="1041585" spans="9:11" x14ac:dyDescent="0.2">
      <c r="I1041585" s="3"/>
      <c r="J1041585" s="3"/>
      <c r="K1041585" s="3"/>
    </row>
    <row r="1041586" spans="9:11" x14ac:dyDescent="0.2">
      <c r="I1041586" s="3"/>
      <c r="J1041586" s="3"/>
      <c r="K1041586" s="3"/>
    </row>
    <row r="1041587" spans="9:11" x14ac:dyDescent="0.2">
      <c r="I1041587" s="3"/>
      <c r="J1041587" s="3"/>
      <c r="K1041587" s="3"/>
    </row>
    <row r="1041588" spans="9:11" x14ac:dyDescent="0.2">
      <c r="I1041588" s="3"/>
      <c r="J1041588" s="3"/>
      <c r="K1041588" s="3"/>
    </row>
    <row r="1041589" spans="9:11" x14ac:dyDescent="0.2">
      <c r="I1041589" s="3"/>
      <c r="J1041589" s="3"/>
      <c r="K1041589" s="3"/>
    </row>
    <row r="1041590" spans="9:11" x14ac:dyDescent="0.2">
      <c r="I1041590" s="3"/>
      <c r="J1041590" s="3"/>
      <c r="K1041590" s="3"/>
    </row>
    <row r="1041591" spans="9:11" x14ac:dyDescent="0.2">
      <c r="I1041591" s="3"/>
      <c r="J1041591" s="3"/>
      <c r="K1041591" s="3"/>
    </row>
    <row r="1041592" spans="9:11" x14ac:dyDescent="0.2">
      <c r="I1041592" s="3"/>
      <c r="J1041592" s="3"/>
      <c r="K1041592" s="3"/>
    </row>
    <row r="1041593" spans="9:11" x14ac:dyDescent="0.2">
      <c r="I1041593" s="3"/>
      <c r="J1041593" s="3"/>
      <c r="K1041593" s="3"/>
    </row>
    <row r="1041594" spans="9:11" x14ac:dyDescent="0.2">
      <c r="I1041594" s="3"/>
      <c r="J1041594" s="3"/>
      <c r="K1041594" s="3"/>
    </row>
    <row r="1041595" spans="9:11" x14ac:dyDescent="0.2">
      <c r="I1041595" s="3"/>
      <c r="J1041595" s="3"/>
      <c r="K1041595" s="3"/>
    </row>
    <row r="1041596" spans="9:11" x14ac:dyDescent="0.2">
      <c r="I1041596" s="3"/>
      <c r="J1041596" s="3"/>
      <c r="K1041596" s="3"/>
    </row>
    <row r="1041597" spans="9:11" x14ac:dyDescent="0.2">
      <c r="I1041597" s="3"/>
      <c r="J1041597" s="3"/>
      <c r="K1041597" s="3"/>
    </row>
    <row r="1041598" spans="9:11" x14ac:dyDescent="0.2">
      <c r="I1041598" s="3"/>
      <c r="J1041598" s="3"/>
      <c r="K1041598" s="3"/>
    </row>
    <row r="1041599" spans="9:11" x14ac:dyDescent="0.2">
      <c r="I1041599" s="3"/>
      <c r="J1041599" s="3"/>
      <c r="K1041599" s="3"/>
    </row>
    <row r="1041600" spans="9:11" x14ac:dyDescent="0.2">
      <c r="I1041600" s="3"/>
      <c r="J1041600" s="3"/>
      <c r="K1041600" s="3"/>
    </row>
    <row r="1041601" spans="9:11" x14ac:dyDescent="0.2">
      <c r="I1041601" s="3"/>
      <c r="J1041601" s="3"/>
      <c r="K1041601" s="3"/>
    </row>
    <row r="1041602" spans="9:11" x14ac:dyDescent="0.2">
      <c r="I1041602" s="3"/>
      <c r="J1041602" s="3"/>
      <c r="K1041602" s="3"/>
    </row>
    <row r="1041603" spans="9:11" x14ac:dyDescent="0.2">
      <c r="I1041603" s="3"/>
      <c r="J1041603" s="3"/>
      <c r="K1041603" s="3"/>
    </row>
    <row r="1041604" spans="9:11" x14ac:dyDescent="0.2">
      <c r="I1041604" s="3"/>
      <c r="J1041604" s="3"/>
      <c r="K1041604" s="3"/>
    </row>
    <row r="1041605" spans="9:11" x14ac:dyDescent="0.2">
      <c r="I1041605" s="3"/>
      <c r="J1041605" s="3"/>
      <c r="K1041605" s="3"/>
    </row>
    <row r="1041606" spans="9:11" x14ac:dyDescent="0.2">
      <c r="I1041606" s="3"/>
      <c r="J1041606" s="3"/>
      <c r="K1041606" s="3"/>
    </row>
    <row r="1041607" spans="9:11" x14ac:dyDescent="0.2">
      <c r="I1041607" s="3"/>
      <c r="J1041607" s="3"/>
      <c r="K1041607" s="3"/>
    </row>
    <row r="1041608" spans="9:11" x14ac:dyDescent="0.2">
      <c r="I1041608" s="3"/>
      <c r="J1041608" s="3"/>
      <c r="K1041608" s="3"/>
    </row>
    <row r="1041609" spans="9:11" x14ac:dyDescent="0.2">
      <c r="I1041609" s="3"/>
      <c r="J1041609" s="3"/>
      <c r="K1041609" s="3"/>
    </row>
    <row r="1041610" spans="9:11" x14ac:dyDescent="0.2">
      <c r="I1041610" s="3"/>
      <c r="J1041610" s="3"/>
      <c r="K1041610" s="3"/>
    </row>
    <row r="1041611" spans="9:11" x14ac:dyDescent="0.2">
      <c r="I1041611" s="3"/>
      <c r="J1041611" s="3"/>
      <c r="K1041611" s="3"/>
    </row>
    <row r="1041612" spans="9:11" x14ac:dyDescent="0.2">
      <c r="I1041612" s="3"/>
      <c r="J1041612" s="3"/>
      <c r="K1041612" s="3"/>
    </row>
    <row r="1041613" spans="9:11" x14ac:dyDescent="0.2">
      <c r="I1041613" s="3"/>
      <c r="J1041613" s="3"/>
      <c r="K1041613" s="3"/>
    </row>
    <row r="1041614" spans="9:11" x14ac:dyDescent="0.2">
      <c r="I1041614" s="3"/>
      <c r="J1041614" s="3"/>
      <c r="K1041614" s="3"/>
    </row>
    <row r="1041615" spans="9:11" x14ac:dyDescent="0.2">
      <c r="I1041615" s="3"/>
      <c r="J1041615" s="3"/>
      <c r="K1041615" s="3"/>
    </row>
    <row r="1041616" spans="9:11" x14ac:dyDescent="0.2">
      <c r="I1041616" s="3"/>
      <c r="J1041616" s="3"/>
      <c r="K1041616" s="3"/>
    </row>
    <row r="1041617" spans="9:11" x14ac:dyDescent="0.2">
      <c r="I1041617" s="3"/>
      <c r="J1041617" s="3"/>
      <c r="K1041617" s="3"/>
    </row>
    <row r="1041618" spans="9:11" x14ac:dyDescent="0.2">
      <c r="I1041618" s="3"/>
      <c r="J1041618" s="3"/>
      <c r="K1041618" s="3"/>
    </row>
    <row r="1041619" spans="9:11" x14ac:dyDescent="0.2">
      <c r="I1041619" s="3"/>
      <c r="J1041619" s="3"/>
      <c r="K1041619" s="3"/>
    </row>
    <row r="1041620" spans="9:11" x14ac:dyDescent="0.2">
      <c r="I1041620" s="3"/>
      <c r="J1041620" s="3"/>
      <c r="K1041620" s="3"/>
    </row>
    <row r="1041621" spans="9:11" x14ac:dyDescent="0.2">
      <c r="I1041621" s="3"/>
      <c r="J1041621" s="3"/>
      <c r="K1041621" s="3"/>
    </row>
    <row r="1041622" spans="9:11" x14ac:dyDescent="0.2">
      <c r="I1041622" s="3"/>
      <c r="J1041622" s="3"/>
      <c r="K1041622" s="3"/>
    </row>
    <row r="1041623" spans="9:11" x14ac:dyDescent="0.2">
      <c r="I1041623" s="3"/>
      <c r="J1041623" s="3"/>
      <c r="K1041623" s="3"/>
    </row>
    <row r="1041624" spans="9:11" x14ac:dyDescent="0.2">
      <c r="I1041624" s="3"/>
      <c r="J1041624" s="3"/>
      <c r="K1041624" s="3"/>
    </row>
    <row r="1041625" spans="9:11" x14ac:dyDescent="0.2">
      <c r="I1041625" s="3"/>
      <c r="J1041625" s="3"/>
      <c r="K1041625" s="3"/>
    </row>
    <row r="1041626" spans="9:11" x14ac:dyDescent="0.2">
      <c r="I1041626" s="3"/>
      <c r="J1041626" s="3"/>
      <c r="K1041626" s="3"/>
    </row>
    <row r="1041627" spans="9:11" x14ac:dyDescent="0.2">
      <c r="I1041627" s="3"/>
      <c r="J1041627" s="3"/>
      <c r="K1041627" s="3"/>
    </row>
    <row r="1041628" spans="9:11" x14ac:dyDescent="0.2">
      <c r="I1041628" s="3"/>
      <c r="J1041628" s="3"/>
      <c r="K1041628" s="3"/>
    </row>
    <row r="1041629" spans="9:11" x14ac:dyDescent="0.2">
      <c r="I1041629" s="3"/>
      <c r="J1041629" s="3"/>
      <c r="K1041629" s="3"/>
    </row>
    <row r="1041630" spans="9:11" x14ac:dyDescent="0.2">
      <c r="I1041630" s="3"/>
      <c r="J1041630" s="3"/>
      <c r="K1041630" s="3"/>
    </row>
    <row r="1041631" spans="9:11" x14ac:dyDescent="0.2">
      <c r="I1041631" s="3"/>
      <c r="J1041631" s="3"/>
      <c r="K1041631" s="3"/>
    </row>
    <row r="1041632" spans="9:11" x14ac:dyDescent="0.2">
      <c r="I1041632" s="3"/>
      <c r="J1041632" s="3"/>
      <c r="K1041632" s="3"/>
    </row>
    <row r="1041633" spans="9:11" x14ac:dyDescent="0.2">
      <c r="I1041633" s="3"/>
      <c r="J1041633" s="3"/>
      <c r="K1041633" s="3"/>
    </row>
    <row r="1041634" spans="9:11" x14ac:dyDescent="0.2">
      <c r="I1041634" s="3"/>
      <c r="J1041634" s="3"/>
      <c r="K1041634" s="3"/>
    </row>
    <row r="1041635" spans="9:11" x14ac:dyDescent="0.2">
      <c r="I1041635" s="3"/>
      <c r="J1041635" s="3"/>
      <c r="K1041635" s="3"/>
    </row>
    <row r="1041636" spans="9:11" x14ac:dyDescent="0.2">
      <c r="I1041636" s="3"/>
      <c r="J1041636" s="3"/>
      <c r="K1041636" s="3"/>
    </row>
    <row r="1041637" spans="9:11" x14ac:dyDescent="0.2">
      <c r="I1041637" s="3"/>
      <c r="J1041637" s="3"/>
      <c r="K1041637" s="3"/>
    </row>
    <row r="1041638" spans="9:11" x14ac:dyDescent="0.2">
      <c r="I1041638" s="3"/>
      <c r="J1041638" s="3"/>
      <c r="K1041638" s="3"/>
    </row>
    <row r="1041639" spans="9:11" x14ac:dyDescent="0.2">
      <c r="I1041639" s="3"/>
      <c r="J1041639" s="3"/>
      <c r="K1041639" s="3"/>
    </row>
    <row r="1041640" spans="9:11" x14ac:dyDescent="0.2">
      <c r="I1041640" s="3"/>
      <c r="J1041640" s="3"/>
      <c r="K1041640" s="3"/>
    </row>
    <row r="1041641" spans="9:11" x14ac:dyDescent="0.2">
      <c r="I1041641" s="3"/>
      <c r="J1041641" s="3"/>
      <c r="K1041641" s="3"/>
    </row>
    <row r="1041642" spans="9:11" x14ac:dyDescent="0.2">
      <c r="I1041642" s="3"/>
      <c r="J1041642" s="3"/>
      <c r="K1041642" s="3"/>
    </row>
    <row r="1041643" spans="9:11" x14ac:dyDescent="0.2">
      <c r="I1041643" s="3"/>
      <c r="J1041643" s="3"/>
      <c r="K1041643" s="3"/>
    </row>
    <row r="1041644" spans="9:11" x14ac:dyDescent="0.2">
      <c r="I1041644" s="3"/>
      <c r="J1041644" s="3"/>
      <c r="K1041644" s="3"/>
    </row>
    <row r="1041645" spans="9:11" x14ac:dyDescent="0.2">
      <c r="I1041645" s="3"/>
      <c r="J1041645" s="3"/>
      <c r="K1041645" s="3"/>
    </row>
    <row r="1041646" spans="9:11" x14ac:dyDescent="0.2">
      <c r="I1041646" s="3"/>
      <c r="J1041646" s="3"/>
      <c r="K1041646" s="3"/>
    </row>
    <row r="1041647" spans="9:11" x14ac:dyDescent="0.2">
      <c r="I1041647" s="3"/>
      <c r="J1041647" s="3"/>
      <c r="K1041647" s="3"/>
    </row>
    <row r="1041648" spans="9:11" x14ac:dyDescent="0.2">
      <c r="I1041648" s="3"/>
      <c r="J1041648" s="3"/>
      <c r="K1041648" s="3"/>
    </row>
    <row r="1041649" spans="9:11" x14ac:dyDescent="0.2">
      <c r="I1041649" s="3"/>
      <c r="J1041649" s="3"/>
      <c r="K1041649" s="3"/>
    </row>
    <row r="1041650" spans="9:11" x14ac:dyDescent="0.2">
      <c r="I1041650" s="3"/>
      <c r="J1041650" s="3"/>
      <c r="K1041650" s="3"/>
    </row>
    <row r="1041651" spans="9:11" x14ac:dyDescent="0.2">
      <c r="I1041651" s="3"/>
      <c r="J1041651" s="3"/>
      <c r="K1041651" s="3"/>
    </row>
    <row r="1041652" spans="9:11" x14ac:dyDescent="0.2">
      <c r="I1041652" s="3"/>
      <c r="J1041652" s="3"/>
      <c r="K1041652" s="3"/>
    </row>
    <row r="1041653" spans="9:11" x14ac:dyDescent="0.2">
      <c r="I1041653" s="3"/>
      <c r="J1041653" s="3"/>
      <c r="K1041653" s="3"/>
    </row>
    <row r="1041654" spans="9:11" x14ac:dyDescent="0.2">
      <c r="I1041654" s="3"/>
      <c r="J1041654" s="3"/>
      <c r="K1041654" s="3"/>
    </row>
    <row r="1041655" spans="9:11" x14ac:dyDescent="0.2">
      <c r="I1041655" s="3"/>
      <c r="J1041655" s="3"/>
      <c r="K1041655" s="3"/>
    </row>
    <row r="1041656" spans="9:11" x14ac:dyDescent="0.2">
      <c r="I1041656" s="3"/>
      <c r="J1041656" s="3"/>
      <c r="K1041656" s="3"/>
    </row>
    <row r="1041657" spans="9:11" x14ac:dyDescent="0.2">
      <c r="I1041657" s="3"/>
      <c r="J1041657" s="3"/>
      <c r="K1041657" s="3"/>
    </row>
    <row r="1041658" spans="9:11" x14ac:dyDescent="0.2">
      <c r="I1041658" s="3"/>
      <c r="J1041658" s="3"/>
      <c r="K1041658" s="3"/>
    </row>
    <row r="1041659" spans="9:11" x14ac:dyDescent="0.2">
      <c r="I1041659" s="3"/>
      <c r="J1041659" s="3"/>
      <c r="K1041659" s="3"/>
    </row>
    <row r="1041660" spans="9:11" x14ac:dyDescent="0.2">
      <c r="I1041660" s="3"/>
      <c r="J1041660" s="3"/>
      <c r="K1041660" s="3"/>
    </row>
    <row r="1041661" spans="9:11" x14ac:dyDescent="0.2">
      <c r="I1041661" s="3"/>
      <c r="J1041661" s="3"/>
      <c r="K1041661" s="3"/>
    </row>
    <row r="1041662" spans="9:11" x14ac:dyDescent="0.2">
      <c r="I1041662" s="3"/>
      <c r="J1041662" s="3"/>
      <c r="K1041662" s="3"/>
    </row>
    <row r="1041663" spans="9:11" x14ac:dyDescent="0.2">
      <c r="I1041663" s="3"/>
      <c r="J1041663" s="3"/>
      <c r="K1041663" s="3"/>
    </row>
    <row r="1041664" spans="9:11" x14ac:dyDescent="0.2">
      <c r="I1041664" s="3"/>
      <c r="J1041664" s="3"/>
      <c r="K1041664" s="3"/>
    </row>
    <row r="1041665" spans="9:11" x14ac:dyDescent="0.2">
      <c r="I1041665" s="3"/>
      <c r="J1041665" s="3"/>
      <c r="K1041665" s="3"/>
    </row>
    <row r="1041666" spans="9:11" x14ac:dyDescent="0.2">
      <c r="I1041666" s="3"/>
      <c r="J1041666" s="3"/>
      <c r="K1041666" s="3"/>
    </row>
    <row r="1041667" spans="9:11" x14ac:dyDescent="0.2">
      <c r="I1041667" s="3"/>
      <c r="J1041667" s="3"/>
      <c r="K1041667" s="3"/>
    </row>
    <row r="1041668" spans="9:11" x14ac:dyDescent="0.2">
      <c r="I1041668" s="3"/>
      <c r="J1041668" s="3"/>
      <c r="K1041668" s="3"/>
    </row>
    <row r="1041669" spans="9:11" x14ac:dyDescent="0.2">
      <c r="I1041669" s="3"/>
      <c r="J1041669" s="3"/>
      <c r="K1041669" s="3"/>
    </row>
    <row r="1041670" spans="9:11" x14ac:dyDescent="0.2">
      <c r="I1041670" s="3"/>
      <c r="J1041670" s="3"/>
      <c r="K1041670" s="3"/>
    </row>
    <row r="1041671" spans="9:11" x14ac:dyDescent="0.2">
      <c r="I1041671" s="3"/>
      <c r="J1041671" s="3"/>
      <c r="K1041671" s="3"/>
    </row>
    <row r="1041672" spans="9:11" x14ac:dyDescent="0.2">
      <c r="I1041672" s="3"/>
      <c r="J1041672" s="3"/>
      <c r="K1041672" s="3"/>
    </row>
    <row r="1041673" spans="9:11" x14ac:dyDescent="0.2">
      <c r="I1041673" s="3"/>
      <c r="J1041673" s="3"/>
      <c r="K1041673" s="3"/>
    </row>
    <row r="1041674" spans="9:11" x14ac:dyDescent="0.2">
      <c r="I1041674" s="3"/>
      <c r="J1041674" s="3"/>
      <c r="K1041674" s="3"/>
    </row>
    <row r="1041675" spans="9:11" x14ac:dyDescent="0.2">
      <c r="I1041675" s="3"/>
      <c r="J1041675" s="3"/>
      <c r="K1041675" s="3"/>
    </row>
    <row r="1041676" spans="9:11" x14ac:dyDescent="0.2">
      <c r="I1041676" s="3"/>
      <c r="J1041676" s="3"/>
      <c r="K1041676" s="3"/>
    </row>
    <row r="1041677" spans="9:11" x14ac:dyDescent="0.2">
      <c r="I1041677" s="3"/>
      <c r="J1041677" s="3"/>
      <c r="K1041677" s="3"/>
    </row>
    <row r="1041678" spans="9:11" x14ac:dyDescent="0.2">
      <c r="I1041678" s="3"/>
      <c r="J1041678" s="3"/>
      <c r="K1041678" s="3"/>
    </row>
    <row r="1041679" spans="9:11" x14ac:dyDescent="0.2">
      <c r="I1041679" s="3"/>
      <c r="J1041679" s="3"/>
      <c r="K1041679" s="3"/>
    </row>
    <row r="1041680" spans="9:11" x14ac:dyDescent="0.2">
      <c r="I1041680" s="3"/>
      <c r="J1041680" s="3"/>
      <c r="K1041680" s="3"/>
    </row>
    <row r="1041681" spans="9:11" x14ac:dyDescent="0.2">
      <c r="I1041681" s="3"/>
      <c r="J1041681" s="3"/>
      <c r="K1041681" s="3"/>
    </row>
    <row r="1041682" spans="9:11" x14ac:dyDescent="0.2">
      <c r="I1041682" s="3"/>
      <c r="J1041682" s="3"/>
      <c r="K1041682" s="3"/>
    </row>
    <row r="1041683" spans="9:11" x14ac:dyDescent="0.2">
      <c r="I1041683" s="3"/>
      <c r="J1041683" s="3"/>
      <c r="K1041683" s="3"/>
    </row>
    <row r="1041684" spans="9:11" x14ac:dyDescent="0.2">
      <c r="I1041684" s="3"/>
      <c r="J1041684" s="3"/>
      <c r="K1041684" s="3"/>
    </row>
    <row r="1041685" spans="9:11" x14ac:dyDescent="0.2">
      <c r="I1041685" s="3"/>
      <c r="J1041685" s="3"/>
      <c r="K1041685" s="3"/>
    </row>
    <row r="1041686" spans="9:11" x14ac:dyDescent="0.2">
      <c r="I1041686" s="3"/>
      <c r="J1041686" s="3"/>
      <c r="K1041686" s="3"/>
    </row>
    <row r="1041687" spans="9:11" x14ac:dyDescent="0.2">
      <c r="I1041687" s="3"/>
      <c r="J1041687" s="3"/>
      <c r="K1041687" s="3"/>
    </row>
    <row r="1041688" spans="9:11" x14ac:dyDescent="0.2">
      <c r="I1041688" s="3"/>
      <c r="J1041688" s="3"/>
      <c r="K1041688" s="3"/>
    </row>
    <row r="1041689" spans="9:11" x14ac:dyDescent="0.2">
      <c r="I1041689" s="3"/>
      <c r="J1041689" s="3"/>
      <c r="K1041689" s="3"/>
    </row>
    <row r="1041690" spans="9:11" x14ac:dyDescent="0.2">
      <c r="I1041690" s="3"/>
      <c r="J1041690" s="3"/>
      <c r="K1041690" s="3"/>
    </row>
    <row r="1041691" spans="9:11" x14ac:dyDescent="0.2">
      <c r="I1041691" s="3"/>
      <c r="J1041691" s="3"/>
      <c r="K1041691" s="3"/>
    </row>
    <row r="1041692" spans="9:11" x14ac:dyDescent="0.2">
      <c r="I1041692" s="3"/>
      <c r="J1041692" s="3"/>
      <c r="K1041692" s="3"/>
    </row>
    <row r="1041693" spans="9:11" x14ac:dyDescent="0.2">
      <c r="I1041693" s="3"/>
      <c r="J1041693" s="3"/>
      <c r="K1041693" s="3"/>
    </row>
    <row r="1041694" spans="9:11" x14ac:dyDescent="0.2">
      <c r="I1041694" s="3"/>
      <c r="J1041694" s="3"/>
      <c r="K1041694" s="3"/>
    </row>
    <row r="1041695" spans="9:11" x14ac:dyDescent="0.2">
      <c r="I1041695" s="3"/>
      <c r="J1041695" s="3"/>
      <c r="K1041695" s="3"/>
    </row>
    <row r="1041696" spans="9:11" x14ac:dyDescent="0.2">
      <c r="I1041696" s="3"/>
      <c r="J1041696" s="3"/>
      <c r="K1041696" s="3"/>
    </row>
    <row r="1041697" spans="9:11" x14ac:dyDescent="0.2">
      <c r="I1041697" s="3"/>
      <c r="J1041697" s="3"/>
      <c r="K1041697" s="3"/>
    </row>
    <row r="1041698" spans="9:11" x14ac:dyDescent="0.2">
      <c r="I1041698" s="3"/>
      <c r="J1041698" s="3"/>
      <c r="K1041698" s="3"/>
    </row>
    <row r="1041699" spans="9:11" x14ac:dyDescent="0.2">
      <c r="I1041699" s="3"/>
      <c r="J1041699" s="3"/>
      <c r="K1041699" s="3"/>
    </row>
    <row r="1041700" spans="9:11" x14ac:dyDescent="0.2">
      <c r="I1041700" s="3"/>
      <c r="J1041700" s="3"/>
      <c r="K1041700" s="3"/>
    </row>
    <row r="1041701" spans="9:11" x14ac:dyDescent="0.2">
      <c r="I1041701" s="3"/>
      <c r="J1041701" s="3"/>
      <c r="K1041701" s="3"/>
    </row>
    <row r="1041702" spans="9:11" x14ac:dyDescent="0.2">
      <c r="I1041702" s="3"/>
      <c r="J1041702" s="3"/>
      <c r="K1041702" s="3"/>
    </row>
    <row r="1041703" spans="9:11" x14ac:dyDescent="0.2">
      <c r="I1041703" s="3"/>
      <c r="J1041703" s="3"/>
      <c r="K1041703" s="3"/>
    </row>
    <row r="1041704" spans="9:11" x14ac:dyDescent="0.2">
      <c r="I1041704" s="3"/>
      <c r="J1041704" s="3"/>
      <c r="K1041704" s="3"/>
    </row>
    <row r="1041705" spans="9:11" x14ac:dyDescent="0.2">
      <c r="I1041705" s="3"/>
      <c r="J1041705" s="3"/>
      <c r="K1041705" s="3"/>
    </row>
    <row r="1041706" spans="9:11" x14ac:dyDescent="0.2">
      <c r="I1041706" s="3"/>
      <c r="J1041706" s="3"/>
      <c r="K1041706" s="3"/>
    </row>
    <row r="1041707" spans="9:11" x14ac:dyDescent="0.2">
      <c r="I1041707" s="3"/>
      <c r="J1041707" s="3"/>
      <c r="K1041707" s="3"/>
    </row>
    <row r="1041708" spans="9:11" x14ac:dyDescent="0.2">
      <c r="I1041708" s="3"/>
      <c r="J1041708" s="3"/>
      <c r="K1041708" s="3"/>
    </row>
    <row r="1041709" spans="9:11" x14ac:dyDescent="0.2">
      <c r="I1041709" s="3"/>
      <c r="J1041709" s="3"/>
      <c r="K1041709" s="3"/>
    </row>
    <row r="1041710" spans="9:11" x14ac:dyDescent="0.2">
      <c r="I1041710" s="3"/>
      <c r="J1041710" s="3"/>
      <c r="K1041710" s="3"/>
    </row>
    <row r="1041711" spans="9:11" x14ac:dyDescent="0.2">
      <c r="I1041711" s="3"/>
      <c r="J1041711" s="3"/>
      <c r="K1041711" s="3"/>
    </row>
    <row r="1041712" spans="9:11" x14ac:dyDescent="0.2">
      <c r="I1041712" s="3"/>
      <c r="J1041712" s="3"/>
      <c r="K1041712" s="3"/>
    </row>
    <row r="1041713" spans="9:11" x14ac:dyDescent="0.2">
      <c r="I1041713" s="3"/>
      <c r="J1041713" s="3"/>
      <c r="K1041713" s="3"/>
    </row>
    <row r="1041714" spans="9:11" x14ac:dyDescent="0.2">
      <c r="I1041714" s="3"/>
      <c r="J1041714" s="3"/>
      <c r="K1041714" s="3"/>
    </row>
    <row r="1041715" spans="9:11" x14ac:dyDescent="0.2">
      <c r="I1041715" s="3"/>
      <c r="J1041715" s="3"/>
      <c r="K1041715" s="3"/>
    </row>
    <row r="1041716" spans="9:11" x14ac:dyDescent="0.2">
      <c r="I1041716" s="3"/>
      <c r="J1041716" s="3"/>
      <c r="K1041716" s="3"/>
    </row>
    <row r="1041717" spans="9:11" x14ac:dyDescent="0.2">
      <c r="I1041717" s="3"/>
      <c r="J1041717" s="3"/>
      <c r="K1041717" s="3"/>
    </row>
    <row r="1041718" spans="9:11" x14ac:dyDescent="0.2">
      <c r="I1041718" s="3"/>
      <c r="J1041718" s="3"/>
      <c r="K1041718" s="3"/>
    </row>
    <row r="1041719" spans="9:11" x14ac:dyDescent="0.2">
      <c r="I1041719" s="3"/>
      <c r="J1041719" s="3"/>
      <c r="K1041719" s="3"/>
    </row>
    <row r="1041720" spans="9:11" x14ac:dyDescent="0.2">
      <c r="I1041720" s="3"/>
      <c r="J1041720" s="3"/>
      <c r="K1041720" s="3"/>
    </row>
    <row r="1041721" spans="9:11" x14ac:dyDescent="0.2">
      <c r="I1041721" s="3"/>
      <c r="J1041721" s="3"/>
      <c r="K1041721" s="3"/>
    </row>
    <row r="1041722" spans="9:11" x14ac:dyDescent="0.2">
      <c r="I1041722" s="3"/>
      <c r="J1041722" s="3"/>
      <c r="K1041722" s="3"/>
    </row>
    <row r="1041723" spans="9:11" x14ac:dyDescent="0.2">
      <c r="I1041723" s="3"/>
      <c r="J1041723" s="3"/>
      <c r="K1041723" s="3"/>
    </row>
    <row r="1041724" spans="9:11" x14ac:dyDescent="0.2">
      <c r="I1041724" s="3"/>
      <c r="J1041724" s="3"/>
      <c r="K1041724" s="3"/>
    </row>
    <row r="1041725" spans="9:11" x14ac:dyDescent="0.2">
      <c r="I1041725" s="3"/>
      <c r="J1041725" s="3"/>
      <c r="K1041725" s="3"/>
    </row>
    <row r="1041726" spans="9:11" x14ac:dyDescent="0.2">
      <c r="I1041726" s="3"/>
      <c r="J1041726" s="3"/>
      <c r="K1041726" s="3"/>
    </row>
    <row r="1041727" spans="9:11" x14ac:dyDescent="0.2">
      <c r="I1041727" s="3"/>
      <c r="J1041727" s="3"/>
      <c r="K1041727" s="3"/>
    </row>
    <row r="1041728" spans="9:11" x14ac:dyDescent="0.2">
      <c r="I1041728" s="3"/>
      <c r="J1041728" s="3"/>
      <c r="K1041728" s="3"/>
    </row>
    <row r="1041729" spans="9:11" x14ac:dyDescent="0.2">
      <c r="I1041729" s="3"/>
      <c r="J1041729" s="3"/>
      <c r="K1041729" s="3"/>
    </row>
    <row r="1041730" spans="9:11" x14ac:dyDescent="0.2">
      <c r="I1041730" s="3"/>
      <c r="J1041730" s="3"/>
      <c r="K1041730" s="3"/>
    </row>
    <row r="1041731" spans="9:11" x14ac:dyDescent="0.2">
      <c r="I1041731" s="3"/>
      <c r="J1041731" s="3"/>
      <c r="K1041731" s="3"/>
    </row>
    <row r="1041732" spans="9:11" x14ac:dyDescent="0.2">
      <c r="I1041732" s="3"/>
      <c r="J1041732" s="3"/>
      <c r="K1041732" s="3"/>
    </row>
    <row r="1041733" spans="9:11" x14ac:dyDescent="0.2">
      <c r="I1041733" s="3"/>
      <c r="J1041733" s="3"/>
      <c r="K1041733" s="3"/>
    </row>
    <row r="1041734" spans="9:11" x14ac:dyDescent="0.2">
      <c r="I1041734" s="3"/>
      <c r="J1041734" s="3"/>
      <c r="K1041734" s="3"/>
    </row>
    <row r="1041735" spans="9:11" x14ac:dyDescent="0.2">
      <c r="I1041735" s="3"/>
      <c r="J1041735" s="3"/>
      <c r="K1041735" s="3"/>
    </row>
    <row r="1041736" spans="9:11" x14ac:dyDescent="0.2">
      <c r="I1041736" s="3"/>
      <c r="J1041736" s="3"/>
      <c r="K1041736" s="3"/>
    </row>
    <row r="1041737" spans="9:11" x14ac:dyDescent="0.2">
      <c r="I1041737" s="3"/>
      <c r="J1041737" s="3"/>
      <c r="K1041737" s="3"/>
    </row>
    <row r="1041738" spans="9:11" x14ac:dyDescent="0.2">
      <c r="I1041738" s="3"/>
      <c r="J1041738" s="3"/>
      <c r="K1041738" s="3"/>
    </row>
    <row r="1041739" spans="9:11" x14ac:dyDescent="0.2">
      <c r="I1041739" s="3"/>
      <c r="J1041739" s="3"/>
      <c r="K1041739" s="3"/>
    </row>
    <row r="1041740" spans="9:11" x14ac:dyDescent="0.2">
      <c r="I1041740" s="3"/>
      <c r="J1041740" s="3"/>
      <c r="K1041740" s="3"/>
    </row>
    <row r="1041741" spans="9:11" x14ac:dyDescent="0.2">
      <c r="I1041741" s="3"/>
      <c r="J1041741" s="3"/>
      <c r="K1041741" s="3"/>
    </row>
    <row r="1041742" spans="9:11" x14ac:dyDescent="0.2">
      <c r="I1041742" s="3"/>
      <c r="J1041742" s="3"/>
      <c r="K1041742" s="3"/>
    </row>
    <row r="1041743" spans="9:11" x14ac:dyDescent="0.2">
      <c r="I1041743" s="3"/>
      <c r="J1041743" s="3"/>
      <c r="K1041743" s="3"/>
    </row>
    <row r="1041744" spans="9:11" x14ac:dyDescent="0.2">
      <c r="I1041744" s="3"/>
      <c r="J1041744" s="3"/>
      <c r="K1041744" s="3"/>
    </row>
    <row r="1041745" spans="9:11" x14ac:dyDescent="0.2">
      <c r="I1041745" s="3"/>
      <c r="J1041745" s="3"/>
      <c r="K1041745" s="3"/>
    </row>
    <row r="1041746" spans="9:11" x14ac:dyDescent="0.2">
      <c r="I1041746" s="3"/>
      <c r="J1041746" s="3"/>
      <c r="K1041746" s="3"/>
    </row>
    <row r="1041747" spans="9:11" x14ac:dyDescent="0.2">
      <c r="I1041747" s="3"/>
      <c r="J1041747" s="3"/>
      <c r="K1041747" s="3"/>
    </row>
    <row r="1041748" spans="9:11" x14ac:dyDescent="0.2">
      <c r="I1041748" s="3"/>
      <c r="J1041748" s="3"/>
      <c r="K1041748" s="3"/>
    </row>
    <row r="1041749" spans="9:11" x14ac:dyDescent="0.2">
      <c r="I1041749" s="3"/>
      <c r="J1041749" s="3"/>
      <c r="K1041749" s="3"/>
    </row>
    <row r="1041750" spans="9:11" x14ac:dyDescent="0.2">
      <c r="I1041750" s="3"/>
      <c r="J1041750" s="3"/>
      <c r="K1041750" s="3"/>
    </row>
    <row r="1041751" spans="9:11" x14ac:dyDescent="0.2">
      <c r="I1041751" s="3"/>
      <c r="J1041751" s="3"/>
      <c r="K1041751" s="3"/>
    </row>
    <row r="1041752" spans="9:11" x14ac:dyDescent="0.2">
      <c r="I1041752" s="3"/>
      <c r="J1041752" s="3"/>
      <c r="K1041752" s="3"/>
    </row>
    <row r="1041753" spans="9:11" x14ac:dyDescent="0.2">
      <c r="I1041753" s="3"/>
      <c r="J1041753" s="3"/>
      <c r="K1041753" s="3"/>
    </row>
    <row r="1041754" spans="9:11" x14ac:dyDescent="0.2">
      <c r="I1041754" s="3"/>
      <c r="J1041754" s="3"/>
      <c r="K1041754" s="3"/>
    </row>
    <row r="1041755" spans="9:11" x14ac:dyDescent="0.2">
      <c r="I1041755" s="3"/>
      <c r="J1041755" s="3"/>
      <c r="K1041755" s="3"/>
    </row>
    <row r="1041756" spans="9:11" x14ac:dyDescent="0.2">
      <c r="I1041756" s="3"/>
      <c r="J1041756" s="3"/>
      <c r="K1041756" s="3"/>
    </row>
    <row r="1041757" spans="9:11" x14ac:dyDescent="0.2">
      <c r="I1041757" s="3"/>
      <c r="J1041757" s="3"/>
      <c r="K1041757" s="3"/>
    </row>
    <row r="1041758" spans="9:11" x14ac:dyDescent="0.2">
      <c r="I1041758" s="3"/>
      <c r="J1041758" s="3"/>
      <c r="K1041758" s="3"/>
    </row>
    <row r="1041759" spans="9:11" x14ac:dyDescent="0.2">
      <c r="I1041759" s="3"/>
      <c r="J1041759" s="3"/>
      <c r="K1041759" s="3"/>
    </row>
    <row r="1041760" spans="9:11" x14ac:dyDescent="0.2">
      <c r="I1041760" s="3"/>
      <c r="J1041760" s="3"/>
      <c r="K1041760" s="3"/>
    </row>
    <row r="1041761" spans="9:11" x14ac:dyDescent="0.2">
      <c r="I1041761" s="3"/>
      <c r="J1041761" s="3"/>
      <c r="K1041761" s="3"/>
    </row>
    <row r="1041762" spans="9:11" x14ac:dyDescent="0.2">
      <c r="I1041762" s="3"/>
      <c r="J1041762" s="3"/>
      <c r="K1041762" s="3"/>
    </row>
    <row r="1041763" spans="9:11" x14ac:dyDescent="0.2">
      <c r="I1041763" s="3"/>
      <c r="J1041763" s="3"/>
      <c r="K1041763" s="3"/>
    </row>
    <row r="1041764" spans="9:11" x14ac:dyDescent="0.2">
      <c r="I1041764" s="3"/>
      <c r="J1041764" s="3"/>
      <c r="K1041764" s="3"/>
    </row>
    <row r="1041765" spans="9:11" x14ac:dyDescent="0.2">
      <c r="I1041765" s="3"/>
      <c r="J1041765" s="3"/>
      <c r="K1041765" s="3"/>
    </row>
    <row r="1041766" spans="9:11" x14ac:dyDescent="0.2">
      <c r="I1041766" s="3"/>
      <c r="J1041766" s="3"/>
      <c r="K1041766" s="3"/>
    </row>
    <row r="1041767" spans="9:11" x14ac:dyDescent="0.2">
      <c r="I1041767" s="3"/>
      <c r="J1041767" s="3"/>
      <c r="K1041767" s="3"/>
    </row>
    <row r="1041768" spans="9:11" x14ac:dyDescent="0.2">
      <c r="I1041768" s="3"/>
      <c r="J1041768" s="3"/>
      <c r="K1041768" s="3"/>
    </row>
    <row r="1041769" spans="9:11" x14ac:dyDescent="0.2">
      <c r="I1041769" s="3"/>
      <c r="J1041769" s="3"/>
      <c r="K1041769" s="3"/>
    </row>
    <row r="1041770" spans="9:11" x14ac:dyDescent="0.2">
      <c r="I1041770" s="3"/>
      <c r="J1041770" s="3"/>
      <c r="K1041770" s="3"/>
    </row>
    <row r="1041771" spans="9:11" x14ac:dyDescent="0.2">
      <c r="I1041771" s="3"/>
      <c r="J1041771" s="3"/>
      <c r="K1041771" s="3"/>
    </row>
    <row r="1041772" spans="9:11" x14ac:dyDescent="0.2">
      <c r="I1041772" s="3"/>
      <c r="J1041772" s="3"/>
      <c r="K1041772" s="3"/>
    </row>
    <row r="1041773" spans="9:11" x14ac:dyDescent="0.2">
      <c r="I1041773" s="3"/>
      <c r="J1041773" s="3"/>
      <c r="K1041773" s="3"/>
    </row>
    <row r="1041774" spans="9:11" x14ac:dyDescent="0.2">
      <c r="I1041774" s="3"/>
      <c r="J1041774" s="3"/>
      <c r="K1041774" s="3"/>
    </row>
    <row r="1041775" spans="9:11" x14ac:dyDescent="0.2">
      <c r="I1041775" s="3"/>
      <c r="J1041775" s="3"/>
      <c r="K1041775" s="3"/>
    </row>
    <row r="1041776" spans="9:11" x14ac:dyDescent="0.2">
      <c r="I1041776" s="3"/>
      <c r="J1041776" s="3"/>
      <c r="K1041776" s="3"/>
    </row>
    <row r="1041777" spans="9:11" x14ac:dyDescent="0.2">
      <c r="I1041777" s="3"/>
      <c r="J1041777" s="3"/>
      <c r="K1041777" s="3"/>
    </row>
    <row r="1041778" spans="9:11" x14ac:dyDescent="0.2">
      <c r="I1041778" s="3"/>
      <c r="J1041778" s="3"/>
      <c r="K1041778" s="3"/>
    </row>
    <row r="1041779" spans="9:11" x14ac:dyDescent="0.2">
      <c r="I1041779" s="3"/>
      <c r="J1041779" s="3"/>
      <c r="K1041779" s="3"/>
    </row>
    <row r="1041780" spans="9:11" x14ac:dyDescent="0.2">
      <c r="I1041780" s="3"/>
      <c r="J1041780" s="3"/>
      <c r="K1041780" s="3"/>
    </row>
    <row r="1041781" spans="9:11" x14ac:dyDescent="0.2">
      <c r="I1041781" s="3"/>
      <c r="J1041781" s="3"/>
      <c r="K1041781" s="3"/>
    </row>
    <row r="1041782" spans="9:11" x14ac:dyDescent="0.2">
      <c r="I1041782" s="3"/>
      <c r="J1041782" s="3"/>
      <c r="K1041782" s="3"/>
    </row>
    <row r="1041783" spans="9:11" x14ac:dyDescent="0.2">
      <c r="I1041783" s="3"/>
      <c r="J1041783" s="3"/>
      <c r="K1041783" s="3"/>
    </row>
    <row r="1041784" spans="9:11" x14ac:dyDescent="0.2">
      <c r="I1041784" s="3"/>
      <c r="J1041784" s="3"/>
      <c r="K1041784" s="3"/>
    </row>
    <row r="1041785" spans="9:11" x14ac:dyDescent="0.2">
      <c r="I1041785" s="3"/>
      <c r="J1041785" s="3"/>
      <c r="K1041785" s="3"/>
    </row>
    <row r="1041786" spans="9:11" x14ac:dyDescent="0.2">
      <c r="I1041786" s="3"/>
      <c r="J1041786" s="3"/>
      <c r="K1041786" s="3"/>
    </row>
    <row r="1041787" spans="9:11" x14ac:dyDescent="0.2">
      <c r="I1041787" s="3"/>
      <c r="J1041787" s="3"/>
      <c r="K1041787" s="3"/>
    </row>
    <row r="1041788" spans="9:11" x14ac:dyDescent="0.2">
      <c r="I1041788" s="3"/>
      <c r="J1041788" s="3"/>
      <c r="K1041788" s="3"/>
    </row>
    <row r="1041789" spans="9:11" x14ac:dyDescent="0.2">
      <c r="I1041789" s="3"/>
      <c r="J1041789" s="3"/>
      <c r="K1041789" s="3"/>
    </row>
    <row r="1041790" spans="9:11" x14ac:dyDescent="0.2">
      <c r="I1041790" s="3"/>
      <c r="J1041790" s="3"/>
      <c r="K1041790" s="3"/>
    </row>
    <row r="1041791" spans="9:11" x14ac:dyDescent="0.2">
      <c r="I1041791" s="3"/>
      <c r="J1041791" s="3"/>
      <c r="K1041791" s="3"/>
    </row>
    <row r="1041792" spans="9:11" x14ac:dyDescent="0.2">
      <c r="I1041792" s="3"/>
      <c r="J1041792" s="3"/>
      <c r="K1041792" s="3"/>
    </row>
    <row r="1041793" spans="9:11" x14ac:dyDescent="0.2">
      <c r="I1041793" s="3"/>
      <c r="J1041793" s="3"/>
      <c r="K1041793" s="3"/>
    </row>
    <row r="1041794" spans="9:11" x14ac:dyDescent="0.2">
      <c r="I1041794" s="3"/>
      <c r="J1041794" s="3"/>
      <c r="K1041794" s="3"/>
    </row>
    <row r="1041795" spans="9:11" x14ac:dyDescent="0.2">
      <c r="I1041795" s="3"/>
      <c r="J1041795" s="3"/>
      <c r="K1041795" s="3"/>
    </row>
    <row r="1041796" spans="9:11" x14ac:dyDescent="0.2">
      <c r="I1041796" s="3"/>
      <c r="J1041796" s="3"/>
      <c r="K1041796" s="3"/>
    </row>
    <row r="1041797" spans="9:11" x14ac:dyDescent="0.2">
      <c r="I1041797" s="3"/>
      <c r="J1041797" s="3"/>
      <c r="K1041797" s="3"/>
    </row>
    <row r="1041798" spans="9:11" x14ac:dyDescent="0.2">
      <c r="I1041798" s="3"/>
      <c r="J1041798" s="3"/>
      <c r="K1041798" s="3"/>
    </row>
    <row r="1041799" spans="9:11" x14ac:dyDescent="0.2">
      <c r="I1041799" s="3"/>
      <c r="J1041799" s="3"/>
      <c r="K1041799" s="3"/>
    </row>
    <row r="1041800" spans="9:11" x14ac:dyDescent="0.2">
      <c r="I1041800" s="3"/>
      <c r="J1041800" s="3"/>
      <c r="K1041800" s="3"/>
    </row>
    <row r="1041801" spans="9:11" x14ac:dyDescent="0.2">
      <c r="I1041801" s="3"/>
      <c r="J1041801" s="3"/>
      <c r="K1041801" s="3"/>
    </row>
    <row r="1041802" spans="9:11" x14ac:dyDescent="0.2">
      <c r="I1041802" s="3"/>
      <c r="J1041802" s="3"/>
      <c r="K1041802" s="3"/>
    </row>
    <row r="1041803" spans="9:11" x14ac:dyDescent="0.2">
      <c r="I1041803" s="3"/>
      <c r="J1041803" s="3"/>
      <c r="K1041803" s="3"/>
    </row>
    <row r="1041804" spans="9:11" x14ac:dyDescent="0.2">
      <c r="I1041804" s="3"/>
      <c r="J1041804" s="3"/>
      <c r="K1041804" s="3"/>
    </row>
    <row r="1041805" spans="9:11" x14ac:dyDescent="0.2">
      <c r="I1041805" s="3"/>
      <c r="J1041805" s="3"/>
      <c r="K1041805" s="3"/>
    </row>
    <row r="1041806" spans="9:11" x14ac:dyDescent="0.2">
      <c r="I1041806" s="3"/>
      <c r="J1041806" s="3"/>
      <c r="K1041806" s="3"/>
    </row>
    <row r="1041807" spans="9:11" x14ac:dyDescent="0.2">
      <c r="I1041807" s="3"/>
      <c r="J1041807" s="3"/>
      <c r="K1041807" s="3"/>
    </row>
    <row r="1041808" spans="9:11" x14ac:dyDescent="0.2">
      <c r="I1041808" s="3"/>
      <c r="J1041808" s="3"/>
      <c r="K1041808" s="3"/>
    </row>
    <row r="1041809" spans="9:11" x14ac:dyDescent="0.2">
      <c r="I1041809" s="3"/>
      <c r="J1041809" s="3"/>
      <c r="K1041809" s="3"/>
    </row>
    <row r="1041810" spans="9:11" x14ac:dyDescent="0.2">
      <c r="I1041810" s="3"/>
      <c r="J1041810" s="3"/>
      <c r="K1041810" s="3"/>
    </row>
    <row r="1041811" spans="9:11" x14ac:dyDescent="0.2">
      <c r="I1041811" s="3"/>
      <c r="J1041811" s="3"/>
      <c r="K1041811" s="3"/>
    </row>
    <row r="1041812" spans="9:11" x14ac:dyDescent="0.2">
      <c r="I1041812" s="3"/>
      <c r="J1041812" s="3"/>
      <c r="K1041812" s="3"/>
    </row>
    <row r="1041813" spans="9:11" x14ac:dyDescent="0.2">
      <c r="I1041813" s="3"/>
      <c r="J1041813" s="3"/>
      <c r="K1041813" s="3"/>
    </row>
    <row r="1041814" spans="9:11" x14ac:dyDescent="0.2">
      <c r="I1041814" s="3"/>
      <c r="J1041814" s="3"/>
      <c r="K1041814" s="3"/>
    </row>
    <row r="1041815" spans="9:11" x14ac:dyDescent="0.2">
      <c r="I1041815" s="3"/>
      <c r="J1041815" s="3"/>
      <c r="K1041815" s="3"/>
    </row>
    <row r="1041816" spans="9:11" x14ac:dyDescent="0.2">
      <c r="I1041816" s="3"/>
      <c r="J1041816" s="3"/>
      <c r="K1041816" s="3"/>
    </row>
    <row r="1041817" spans="9:11" x14ac:dyDescent="0.2">
      <c r="I1041817" s="3"/>
      <c r="J1041817" s="3"/>
      <c r="K1041817" s="3"/>
    </row>
    <row r="1041818" spans="9:11" x14ac:dyDescent="0.2">
      <c r="I1041818" s="3"/>
      <c r="J1041818" s="3"/>
      <c r="K1041818" s="3"/>
    </row>
    <row r="1041819" spans="9:11" x14ac:dyDescent="0.2">
      <c r="I1041819" s="3"/>
      <c r="J1041819" s="3"/>
      <c r="K1041819" s="3"/>
    </row>
    <row r="1041820" spans="9:11" x14ac:dyDescent="0.2">
      <c r="I1041820" s="3"/>
      <c r="J1041820" s="3"/>
      <c r="K1041820" s="3"/>
    </row>
    <row r="1041821" spans="9:11" x14ac:dyDescent="0.2">
      <c r="I1041821" s="3"/>
      <c r="J1041821" s="3"/>
      <c r="K1041821" s="3"/>
    </row>
    <row r="1041822" spans="9:11" x14ac:dyDescent="0.2">
      <c r="I1041822" s="3"/>
      <c r="J1041822" s="3"/>
      <c r="K1041822" s="3"/>
    </row>
    <row r="1041823" spans="9:11" x14ac:dyDescent="0.2">
      <c r="I1041823" s="3"/>
      <c r="J1041823" s="3"/>
      <c r="K1041823" s="3"/>
    </row>
    <row r="1041824" spans="9:11" x14ac:dyDescent="0.2">
      <c r="I1041824" s="3"/>
      <c r="J1041824" s="3"/>
      <c r="K1041824" s="3"/>
    </row>
    <row r="1041825" spans="9:11" x14ac:dyDescent="0.2">
      <c r="I1041825" s="3"/>
      <c r="J1041825" s="3"/>
      <c r="K1041825" s="3"/>
    </row>
    <row r="1041826" spans="9:11" x14ac:dyDescent="0.2">
      <c r="I1041826" s="3"/>
      <c r="J1041826" s="3"/>
      <c r="K1041826" s="3"/>
    </row>
    <row r="1041827" spans="9:11" x14ac:dyDescent="0.2">
      <c r="I1041827" s="3"/>
      <c r="J1041827" s="3"/>
      <c r="K1041827" s="3"/>
    </row>
    <row r="1041828" spans="9:11" x14ac:dyDescent="0.2">
      <c r="I1041828" s="3"/>
      <c r="J1041828" s="3"/>
      <c r="K1041828" s="3"/>
    </row>
    <row r="1041829" spans="9:11" x14ac:dyDescent="0.2">
      <c r="I1041829" s="3"/>
      <c r="J1041829" s="3"/>
      <c r="K1041829" s="3"/>
    </row>
    <row r="1041830" spans="9:11" x14ac:dyDescent="0.2">
      <c r="I1041830" s="3"/>
      <c r="J1041830" s="3"/>
      <c r="K1041830" s="3"/>
    </row>
    <row r="1041831" spans="9:11" x14ac:dyDescent="0.2">
      <c r="I1041831" s="3"/>
      <c r="J1041831" s="3"/>
      <c r="K1041831" s="3"/>
    </row>
    <row r="1041832" spans="9:11" x14ac:dyDescent="0.2">
      <c r="I1041832" s="3"/>
      <c r="J1041832" s="3"/>
      <c r="K1041832" s="3"/>
    </row>
    <row r="1041833" spans="9:11" x14ac:dyDescent="0.2">
      <c r="I1041833" s="3"/>
      <c r="J1041833" s="3"/>
      <c r="K1041833" s="3"/>
    </row>
    <row r="1041834" spans="9:11" x14ac:dyDescent="0.2">
      <c r="I1041834" s="3"/>
      <c r="J1041834" s="3"/>
      <c r="K1041834" s="3"/>
    </row>
    <row r="1041835" spans="9:11" x14ac:dyDescent="0.2">
      <c r="I1041835" s="3"/>
      <c r="J1041835" s="3"/>
      <c r="K1041835" s="3"/>
    </row>
    <row r="1041836" spans="9:11" x14ac:dyDescent="0.2">
      <c r="I1041836" s="3"/>
      <c r="J1041836" s="3"/>
      <c r="K1041836" s="3"/>
    </row>
    <row r="1041837" spans="9:11" x14ac:dyDescent="0.2">
      <c r="I1041837" s="3"/>
      <c r="J1041837" s="3"/>
      <c r="K1041837" s="3"/>
    </row>
    <row r="1041838" spans="9:11" x14ac:dyDescent="0.2">
      <c r="I1041838" s="3"/>
      <c r="J1041838" s="3"/>
      <c r="K1041838" s="3"/>
    </row>
    <row r="1041839" spans="9:11" x14ac:dyDescent="0.2">
      <c r="I1041839" s="3"/>
      <c r="J1041839" s="3"/>
      <c r="K1041839" s="3"/>
    </row>
    <row r="1041840" spans="9:11" x14ac:dyDescent="0.2">
      <c r="I1041840" s="3"/>
      <c r="J1041840" s="3"/>
      <c r="K1041840" s="3"/>
    </row>
    <row r="1041841" spans="9:11" x14ac:dyDescent="0.2">
      <c r="I1041841" s="3"/>
      <c r="J1041841" s="3"/>
      <c r="K1041841" s="3"/>
    </row>
    <row r="1041842" spans="9:11" x14ac:dyDescent="0.2">
      <c r="I1041842" s="3"/>
      <c r="J1041842" s="3"/>
      <c r="K1041842" s="3"/>
    </row>
    <row r="1041843" spans="9:11" x14ac:dyDescent="0.2">
      <c r="I1041843" s="3"/>
      <c r="J1041843" s="3"/>
      <c r="K1041843" s="3"/>
    </row>
    <row r="1041844" spans="9:11" x14ac:dyDescent="0.2">
      <c r="I1041844" s="3"/>
      <c r="J1041844" s="3"/>
      <c r="K1041844" s="3"/>
    </row>
    <row r="1041845" spans="9:11" x14ac:dyDescent="0.2">
      <c r="I1041845" s="3"/>
      <c r="J1041845" s="3"/>
      <c r="K1041845" s="3"/>
    </row>
    <row r="1041846" spans="9:11" x14ac:dyDescent="0.2">
      <c r="I1041846" s="3"/>
      <c r="J1041846" s="3"/>
      <c r="K1041846" s="3"/>
    </row>
    <row r="1041847" spans="9:11" x14ac:dyDescent="0.2">
      <c r="I1041847" s="3"/>
      <c r="J1041847" s="3"/>
      <c r="K1041847" s="3"/>
    </row>
    <row r="1041848" spans="9:11" x14ac:dyDescent="0.2">
      <c r="I1041848" s="3"/>
      <c r="J1041848" s="3"/>
      <c r="K1041848" s="3"/>
    </row>
    <row r="1041849" spans="9:11" x14ac:dyDescent="0.2">
      <c r="I1041849" s="3"/>
      <c r="J1041849" s="3"/>
      <c r="K1041849" s="3"/>
    </row>
    <row r="1041850" spans="9:11" x14ac:dyDescent="0.2">
      <c r="I1041850" s="3"/>
      <c r="J1041850" s="3"/>
      <c r="K1041850" s="3"/>
    </row>
    <row r="1041851" spans="9:11" x14ac:dyDescent="0.2">
      <c r="I1041851" s="3"/>
      <c r="J1041851" s="3"/>
      <c r="K1041851" s="3"/>
    </row>
    <row r="1041852" spans="9:11" x14ac:dyDescent="0.2">
      <c r="I1041852" s="3"/>
      <c r="J1041852" s="3"/>
      <c r="K1041852" s="3"/>
    </row>
    <row r="1041853" spans="9:11" x14ac:dyDescent="0.2">
      <c r="I1041853" s="3"/>
      <c r="J1041853" s="3"/>
      <c r="K1041853" s="3"/>
    </row>
    <row r="1041854" spans="9:11" x14ac:dyDescent="0.2">
      <c r="I1041854" s="3"/>
      <c r="J1041854" s="3"/>
      <c r="K1041854" s="3"/>
    </row>
    <row r="1041855" spans="9:11" x14ac:dyDescent="0.2">
      <c r="I1041855" s="3"/>
      <c r="J1041855" s="3"/>
      <c r="K1041855" s="3"/>
    </row>
    <row r="1041856" spans="9:11" x14ac:dyDescent="0.2">
      <c r="I1041856" s="3"/>
      <c r="J1041856" s="3"/>
      <c r="K1041856" s="3"/>
    </row>
    <row r="1041857" spans="9:11" x14ac:dyDescent="0.2">
      <c r="I1041857" s="3"/>
      <c r="J1041857" s="3"/>
      <c r="K1041857" s="3"/>
    </row>
    <row r="1041858" spans="9:11" x14ac:dyDescent="0.2">
      <c r="I1041858" s="3"/>
      <c r="J1041858" s="3"/>
      <c r="K1041858" s="3"/>
    </row>
    <row r="1041859" spans="9:11" x14ac:dyDescent="0.2">
      <c r="I1041859" s="3"/>
      <c r="J1041859" s="3"/>
      <c r="K1041859" s="3"/>
    </row>
    <row r="1041860" spans="9:11" x14ac:dyDescent="0.2">
      <c r="I1041860" s="3"/>
      <c r="J1041860" s="3"/>
      <c r="K1041860" s="3"/>
    </row>
    <row r="1041861" spans="9:11" x14ac:dyDescent="0.2">
      <c r="I1041861" s="3"/>
      <c r="J1041861" s="3"/>
      <c r="K1041861" s="3"/>
    </row>
    <row r="1041862" spans="9:11" x14ac:dyDescent="0.2">
      <c r="I1041862" s="3"/>
      <c r="J1041862" s="3"/>
      <c r="K1041862" s="3"/>
    </row>
    <row r="1041863" spans="9:11" x14ac:dyDescent="0.2">
      <c r="I1041863" s="3"/>
      <c r="J1041863" s="3"/>
      <c r="K1041863" s="3"/>
    </row>
    <row r="1041864" spans="9:11" x14ac:dyDescent="0.2">
      <c r="I1041864" s="3"/>
      <c r="J1041864" s="3"/>
      <c r="K1041864" s="3"/>
    </row>
    <row r="1041865" spans="9:11" x14ac:dyDescent="0.2">
      <c r="I1041865" s="3"/>
      <c r="J1041865" s="3"/>
      <c r="K1041865" s="3"/>
    </row>
    <row r="1041866" spans="9:11" x14ac:dyDescent="0.2">
      <c r="I1041866" s="3"/>
      <c r="J1041866" s="3"/>
      <c r="K1041866" s="3"/>
    </row>
    <row r="1041867" spans="9:11" x14ac:dyDescent="0.2">
      <c r="I1041867" s="3"/>
      <c r="J1041867" s="3"/>
      <c r="K1041867" s="3"/>
    </row>
    <row r="1041868" spans="9:11" x14ac:dyDescent="0.2">
      <c r="I1041868" s="3"/>
      <c r="J1041868" s="3"/>
      <c r="K1041868" s="3"/>
    </row>
    <row r="1041869" spans="9:11" x14ac:dyDescent="0.2">
      <c r="I1041869" s="3"/>
      <c r="J1041869" s="3"/>
      <c r="K1041869" s="3"/>
    </row>
    <row r="1041870" spans="9:11" x14ac:dyDescent="0.2">
      <c r="I1041870" s="3"/>
      <c r="J1041870" s="3"/>
      <c r="K1041870" s="3"/>
    </row>
    <row r="1041871" spans="9:11" x14ac:dyDescent="0.2">
      <c r="I1041871" s="3"/>
      <c r="J1041871" s="3"/>
      <c r="K1041871" s="3"/>
    </row>
    <row r="1041872" spans="9:11" x14ac:dyDescent="0.2">
      <c r="I1041872" s="3"/>
      <c r="J1041872" s="3"/>
      <c r="K1041872" s="3"/>
    </row>
    <row r="1041873" spans="9:11" x14ac:dyDescent="0.2">
      <c r="I1041873" s="3"/>
      <c r="J1041873" s="3"/>
      <c r="K1041873" s="3"/>
    </row>
    <row r="1041874" spans="9:11" x14ac:dyDescent="0.2">
      <c r="I1041874" s="3"/>
      <c r="J1041874" s="3"/>
      <c r="K1041874" s="3"/>
    </row>
    <row r="1041875" spans="9:11" x14ac:dyDescent="0.2">
      <c r="I1041875" s="3"/>
      <c r="J1041875" s="3"/>
      <c r="K1041875" s="3"/>
    </row>
    <row r="1041876" spans="9:11" x14ac:dyDescent="0.2">
      <c r="I1041876" s="3"/>
      <c r="J1041876" s="3"/>
      <c r="K1041876" s="3"/>
    </row>
    <row r="1041877" spans="9:11" x14ac:dyDescent="0.2">
      <c r="I1041877" s="3"/>
      <c r="J1041877" s="3"/>
      <c r="K1041877" s="3"/>
    </row>
    <row r="1041878" spans="9:11" x14ac:dyDescent="0.2">
      <c r="I1041878" s="3"/>
      <c r="J1041878" s="3"/>
      <c r="K1041878" s="3"/>
    </row>
    <row r="1041879" spans="9:11" x14ac:dyDescent="0.2">
      <c r="I1041879" s="3"/>
      <c r="J1041879" s="3"/>
      <c r="K1041879" s="3"/>
    </row>
    <row r="1041880" spans="9:11" x14ac:dyDescent="0.2">
      <c r="I1041880" s="3"/>
      <c r="J1041880" s="3"/>
      <c r="K1041880" s="3"/>
    </row>
    <row r="1041881" spans="9:11" x14ac:dyDescent="0.2">
      <c r="I1041881" s="3"/>
      <c r="J1041881" s="3"/>
      <c r="K1041881" s="3"/>
    </row>
    <row r="1041882" spans="9:11" x14ac:dyDescent="0.2">
      <c r="I1041882" s="3"/>
      <c r="J1041882" s="3"/>
      <c r="K1041882" s="3"/>
    </row>
    <row r="1041883" spans="9:11" x14ac:dyDescent="0.2">
      <c r="I1041883" s="3"/>
      <c r="J1041883" s="3"/>
      <c r="K1041883" s="3"/>
    </row>
    <row r="1041884" spans="9:11" x14ac:dyDescent="0.2">
      <c r="I1041884" s="3"/>
      <c r="J1041884" s="3"/>
      <c r="K1041884" s="3"/>
    </row>
    <row r="1041885" spans="9:11" x14ac:dyDescent="0.2">
      <c r="I1041885" s="3"/>
      <c r="J1041885" s="3"/>
      <c r="K1041885" s="3"/>
    </row>
    <row r="1041886" spans="9:11" x14ac:dyDescent="0.2">
      <c r="I1041886" s="3"/>
      <c r="J1041886" s="3"/>
      <c r="K1041886" s="3"/>
    </row>
    <row r="1041887" spans="9:11" x14ac:dyDescent="0.2">
      <c r="I1041887" s="3"/>
      <c r="J1041887" s="3"/>
      <c r="K1041887" s="3"/>
    </row>
    <row r="1041888" spans="9:11" x14ac:dyDescent="0.2">
      <c r="I1041888" s="3"/>
      <c r="J1041888" s="3"/>
      <c r="K1041888" s="3"/>
    </row>
    <row r="1041889" spans="9:11" x14ac:dyDescent="0.2">
      <c r="I1041889" s="3"/>
      <c r="J1041889" s="3"/>
      <c r="K1041889" s="3"/>
    </row>
    <row r="1041890" spans="9:11" x14ac:dyDescent="0.2">
      <c r="I1041890" s="3"/>
      <c r="J1041890" s="3"/>
      <c r="K1041890" s="3"/>
    </row>
    <row r="1041891" spans="9:11" x14ac:dyDescent="0.2">
      <c r="I1041891" s="3"/>
      <c r="J1041891" s="3"/>
      <c r="K1041891" s="3"/>
    </row>
    <row r="1041892" spans="9:11" x14ac:dyDescent="0.2">
      <c r="I1041892" s="3"/>
      <c r="J1041892" s="3"/>
      <c r="K1041892" s="3"/>
    </row>
    <row r="1041893" spans="9:11" x14ac:dyDescent="0.2">
      <c r="I1041893" s="3"/>
      <c r="J1041893" s="3"/>
      <c r="K1041893" s="3"/>
    </row>
    <row r="1041894" spans="9:11" x14ac:dyDescent="0.2">
      <c r="I1041894" s="3"/>
      <c r="J1041894" s="3"/>
      <c r="K1041894" s="3"/>
    </row>
    <row r="1041895" spans="9:11" x14ac:dyDescent="0.2">
      <c r="I1041895" s="3"/>
      <c r="J1041895" s="3"/>
      <c r="K1041895" s="3"/>
    </row>
    <row r="1041896" spans="9:11" x14ac:dyDescent="0.2">
      <c r="I1041896" s="3"/>
      <c r="J1041896" s="3"/>
      <c r="K1041896" s="3"/>
    </row>
    <row r="1041897" spans="9:11" x14ac:dyDescent="0.2">
      <c r="I1041897" s="3"/>
      <c r="J1041897" s="3"/>
      <c r="K1041897" s="3"/>
    </row>
    <row r="1041898" spans="9:11" x14ac:dyDescent="0.2">
      <c r="I1041898" s="3"/>
      <c r="J1041898" s="3"/>
      <c r="K1041898" s="3"/>
    </row>
    <row r="1041899" spans="9:11" x14ac:dyDescent="0.2">
      <c r="I1041899" s="3"/>
      <c r="J1041899" s="3"/>
      <c r="K1041899" s="3"/>
    </row>
    <row r="1041900" spans="9:11" x14ac:dyDescent="0.2">
      <c r="I1041900" s="3"/>
      <c r="J1041900" s="3"/>
      <c r="K1041900" s="3"/>
    </row>
    <row r="1041901" spans="9:11" x14ac:dyDescent="0.2">
      <c r="I1041901" s="3"/>
      <c r="J1041901" s="3"/>
      <c r="K1041901" s="3"/>
    </row>
    <row r="1041902" spans="9:11" x14ac:dyDescent="0.2">
      <c r="I1041902" s="3"/>
      <c r="J1041902" s="3"/>
      <c r="K1041902" s="3"/>
    </row>
    <row r="1041903" spans="9:11" x14ac:dyDescent="0.2">
      <c r="I1041903" s="3"/>
      <c r="J1041903" s="3"/>
      <c r="K1041903" s="3"/>
    </row>
    <row r="1041904" spans="9:11" x14ac:dyDescent="0.2">
      <c r="I1041904" s="3"/>
      <c r="J1041904" s="3"/>
      <c r="K1041904" s="3"/>
    </row>
    <row r="1041905" spans="9:11" x14ac:dyDescent="0.2">
      <c r="I1041905" s="3"/>
      <c r="J1041905" s="3"/>
      <c r="K1041905" s="3"/>
    </row>
    <row r="1041906" spans="9:11" x14ac:dyDescent="0.2">
      <c r="I1041906" s="3"/>
      <c r="J1041906" s="3"/>
      <c r="K1041906" s="3"/>
    </row>
    <row r="1041907" spans="9:11" x14ac:dyDescent="0.2">
      <c r="I1041907" s="3"/>
      <c r="J1041907" s="3"/>
      <c r="K1041907" s="3"/>
    </row>
    <row r="1041908" spans="9:11" x14ac:dyDescent="0.2">
      <c r="I1041908" s="3"/>
      <c r="J1041908" s="3"/>
      <c r="K1041908" s="3"/>
    </row>
    <row r="1041909" spans="9:11" x14ac:dyDescent="0.2">
      <c r="I1041909" s="3"/>
      <c r="J1041909" s="3"/>
      <c r="K1041909" s="3"/>
    </row>
    <row r="1041910" spans="9:11" x14ac:dyDescent="0.2">
      <c r="I1041910" s="3"/>
      <c r="J1041910" s="3"/>
      <c r="K1041910" s="3"/>
    </row>
    <row r="1041911" spans="9:11" x14ac:dyDescent="0.2">
      <c r="I1041911" s="3"/>
      <c r="J1041911" s="3"/>
      <c r="K1041911" s="3"/>
    </row>
    <row r="1041912" spans="9:11" x14ac:dyDescent="0.2">
      <c r="I1041912" s="3"/>
      <c r="J1041912" s="3"/>
      <c r="K1041912" s="3"/>
    </row>
    <row r="1041913" spans="9:11" x14ac:dyDescent="0.2">
      <c r="I1041913" s="3"/>
      <c r="J1041913" s="3"/>
      <c r="K1041913" s="3"/>
    </row>
    <row r="1041914" spans="9:11" x14ac:dyDescent="0.2">
      <c r="I1041914" s="3"/>
      <c r="J1041914" s="3"/>
      <c r="K1041914" s="3"/>
    </row>
    <row r="1041915" spans="9:11" x14ac:dyDescent="0.2">
      <c r="I1041915" s="3"/>
      <c r="J1041915" s="3"/>
      <c r="K1041915" s="3"/>
    </row>
    <row r="1041916" spans="9:11" x14ac:dyDescent="0.2">
      <c r="I1041916" s="3"/>
      <c r="J1041916" s="3"/>
      <c r="K1041916" s="3"/>
    </row>
    <row r="1041917" spans="9:11" x14ac:dyDescent="0.2">
      <c r="I1041917" s="3"/>
      <c r="J1041917" s="3"/>
      <c r="K1041917" s="3"/>
    </row>
    <row r="1041918" spans="9:11" x14ac:dyDescent="0.2">
      <c r="I1041918" s="3"/>
      <c r="J1041918" s="3"/>
      <c r="K1041918" s="3"/>
    </row>
    <row r="1041919" spans="9:11" x14ac:dyDescent="0.2">
      <c r="I1041919" s="3"/>
      <c r="J1041919" s="3"/>
      <c r="K1041919" s="3"/>
    </row>
    <row r="1041920" spans="9:11" x14ac:dyDescent="0.2">
      <c r="I1041920" s="3"/>
      <c r="J1041920" s="3"/>
      <c r="K1041920" s="3"/>
    </row>
    <row r="1041921" spans="9:11" x14ac:dyDescent="0.2">
      <c r="I1041921" s="3"/>
      <c r="J1041921" s="3"/>
      <c r="K1041921" s="3"/>
    </row>
    <row r="1041922" spans="9:11" x14ac:dyDescent="0.2">
      <c r="I1041922" s="3"/>
      <c r="J1041922" s="3"/>
      <c r="K1041922" s="3"/>
    </row>
    <row r="1041923" spans="9:11" x14ac:dyDescent="0.2">
      <c r="I1041923" s="3"/>
      <c r="J1041923" s="3"/>
      <c r="K1041923" s="3"/>
    </row>
    <row r="1041924" spans="9:11" x14ac:dyDescent="0.2">
      <c r="I1041924" s="3"/>
      <c r="J1041924" s="3"/>
      <c r="K1041924" s="3"/>
    </row>
    <row r="1041925" spans="9:11" x14ac:dyDescent="0.2">
      <c r="I1041925" s="3"/>
      <c r="J1041925" s="3"/>
      <c r="K1041925" s="3"/>
    </row>
    <row r="1041926" spans="9:11" x14ac:dyDescent="0.2">
      <c r="I1041926" s="3"/>
      <c r="J1041926" s="3"/>
      <c r="K1041926" s="3"/>
    </row>
    <row r="1041927" spans="9:11" x14ac:dyDescent="0.2">
      <c r="I1041927" s="3"/>
      <c r="J1041927" s="3"/>
      <c r="K1041927" s="3"/>
    </row>
    <row r="1041928" spans="9:11" x14ac:dyDescent="0.2">
      <c r="I1041928" s="3"/>
      <c r="J1041928" s="3"/>
      <c r="K1041928" s="3"/>
    </row>
    <row r="1041929" spans="9:11" x14ac:dyDescent="0.2">
      <c r="I1041929" s="3"/>
      <c r="J1041929" s="3"/>
      <c r="K1041929" s="3"/>
    </row>
    <row r="1041930" spans="9:11" x14ac:dyDescent="0.2">
      <c r="I1041930" s="3"/>
      <c r="J1041930" s="3"/>
      <c r="K1041930" s="3"/>
    </row>
    <row r="1041931" spans="9:11" x14ac:dyDescent="0.2">
      <c r="I1041931" s="3"/>
      <c r="J1041931" s="3"/>
      <c r="K1041931" s="3"/>
    </row>
    <row r="1041932" spans="9:11" x14ac:dyDescent="0.2">
      <c r="I1041932" s="3"/>
      <c r="J1041932" s="3"/>
      <c r="K1041932" s="3"/>
    </row>
    <row r="1041933" spans="9:11" x14ac:dyDescent="0.2">
      <c r="I1041933" s="3"/>
      <c r="J1041933" s="3"/>
      <c r="K1041933" s="3"/>
    </row>
    <row r="1041934" spans="9:11" x14ac:dyDescent="0.2">
      <c r="I1041934" s="3"/>
      <c r="J1041934" s="3"/>
      <c r="K1041934" s="3"/>
    </row>
    <row r="1041935" spans="9:11" x14ac:dyDescent="0.2">
      <c r="I1041935" s="3"/>
      <c r="J1041935" s="3"/>
      <c r="K1041935" s="3"/>
    </row>
    <row r="1041936" spans="9:11" x14ac:dyDescent="0.2">
      <c r="I1041936" s="3"/>
      <c r="J1041936" s="3"/>
      <c r="K1041936" s="3"/>
    </row>
    <row r="1041937" spans="9:11" x14ac:dyDescent="0.2">
      <c r="I1041937" s="3"/>
      <c r="J1041937" s="3"/>
      <c r="K1041937" s="3"/>
    </row>
    <row r="1041938" spans="9:11" x14ac:dyDescent="0.2">
      <c r="I1041938" s="3"/>
      <c r="J1041938" s="3"/>
      <c r="K1041938" s="3"/>
    </row>
    <row r="1041939" spans="9:11" x14ac:dyDescent="0.2">
      <c r="I1041939" s="3"/>
      <c r="J1041939" s="3"/>
      <c r="K1041939" s="3"/>
    </row>
    <row r="1041940" spans="9:11" x14ac:dyDescent="0.2">
      <c r="I1041940" s="3"/>
      <c r="J1041940" s="3"/>
      <c r="K1041940" s="3"/>
    </row>
    <row r="1041941" spans="9:11" x14ac:dyDescent="0.2">
      <c r="I1041941" s="3"/>
      <c r="J1041941" s="3"/>
      <c r="K1041941" s="3"/>
    </row>
    <row r="1041942" spans="9:11" x14ac:dyDescent="0.2">
      <c r="I1041942" s="3"/>
      <c r="J1041942" s="3"/>
      <c r="K1041942" s="3"/>
    </row>
    <row r="1041943" spans="9:11" x14ac:dyDescent="0.2">
      <c r="I1041943" s="3"/>
      <c r="J1041943" s="3"/>
      <c r="K1041943" s="3"/>
    </row>
    <row r="1041944" spans="9:11" x14ac:dyDescent="0.2">
      <c r="I1041944" s="3"/>
      <c r="J1041944" s="3"/>
      <c r="K1041944" s="3"/>
    </row>
    <row r="1041945" spans="9:11" x14ac:dyDescent="0.2">
      <c r="I1041945" s="3"/>
      <c r="J1041945" s="3"/>
      <c r="K1041945" s="3"/>
    </row>
    <row r="1041946" spans="9:11" x14ac:dyDescent="0.2">
      <c r="I1041946" s="3"/>
      <c r="J1041946" s="3"/>
      <c r="K1041946" s="3"/>
    </row>
    <row r="1041947" spans="9:11" x14ac:dyDescent="0.2">
      <c r="I1041947" s="3"/>
      <c r="J1041947" s="3"/>
      <c r="K1041947" s="3"/>
    </row>
    <row r="1041948" spans="9:11" x14ac:dyDescent="0.2">
      <c r="I1041948" s="3"/>
      <c r="J1041948" s="3"/>
      <c r="K1041948" s="3"/>
    </row>
    <row r="1041949" spans="9:11" x14ac:dyDescent="0.2">
      <c r="I1041949" s="3"/>
      <c r="J1041949" s="3"/>
      <c r="K1041949" s="3"/>
    </row>
    <row r="1041950" spans="9:11" x14ac:dyDescent="0.2">
      <c r="I1041950" s="3"/>
      <c r="J1041950" s="3"/>
      <c r="K1041950" s="3"/>
    </row>
    <row r="1041951" spans="9:11" x14ac:dyDescent="0.2">
      <c r="I1041951" s="3"/>
      <c r="J1041951" s="3"/>
      <c r="K1041951" s="3"/>
    </row>
    <row r="1041952" spans="9:11" x14ac:dyDescent="0.2">
      <c r="I1041952" s="3"/>
      <c r="J1041952" s="3"/>
      <c r="K1041952" s="3"/>
    </row>
    <row r="1041953" spans="9:11" x14ac:dyDescent="0.2">
      <c r="I1041953" s="3"/>
      <c r="J1041953" s="3"/>
      <c r="K1041953" s="3"/>
    </row>
    <row r="1041954" spans="9:11" x14ac:dyDescent="0.2">
      <c r="I1041954" s="3"/>
      <c r="J1041954" s="3"/>
      <c r="K1041954" s="3"/>
    </row>
    <row r="1041955" spans="9:11" x14ac:dyDescent="0.2">
      <c r="I1041955" s="3"/>
      <c r="J1041955" s="3"/>
      <c r="K1041955" s="3"/>
    </row>
    <row r="1041956" spans="9:11" x14ac:dyDescent="0.2">
      <c r="I1041956" s="3"/>
      <c r="J1041956" s="3"/>
      <c r="K1041956" s="3"/>
    </row>
    <row r="1041957" spans="9:11" x14ac:dyDescent="0.2">
      <c r="I1041957" s="3"/>
      <c r="J1041957" s="3"/>
      <c r="K1041957" s="3"/>
    </row>
    <row r="1041958" spans="9:11" x14ac:dyDescent="0.2">
      <c r="I1041958" s="3"/>
      <c r="J1041958" s="3"/>
      <c r="K1041958" s="3"/>
    </row>
    <row r="1041959" spans="9:11" x14ac:dyDescent="0.2">
      <c r="I1041959" s="3"/>
      <c r="J1041959" s="3"/>
      <c r="K1041959" s="3"/>
    </row>
    <row r="1041960" spans="9:11" x14ac:dyDescent="0.2">
      <c r="I1041960" s="3"/>
      <c r="J1041960" s="3"/>
      <c r="K1041960" s="3"/>
    </row>
    <row r="1041961" spans="9:11" x14ac:dyDescent="0.2">
      <c r="I1041961" s="3"/>
      <c r="J1041961" s="3"/>
      <c r="K1041961" s="3"/>
    </row>
    <row r="1041962" spans="9:11" x14ac:dyDescent="0.2">
      <c r="I1041962" s="3"/>
      <c r="J1041962" s="3"/>
      <c r="K1041962" s="3"/>
    </row>
    <row r="1041963" spans="9:11" x14ac:dyDescent="0.2">
      <c r="I1041963" s="3"/>
      <c r="J1041963" s="3"/>
      <c r="K1041963" s="3"/>
    </row>
    <row r="1041964" spans="9:11" x14ac:dyDescent="0.2">
      <c r="I1041964" s="3"/>
      <c r="J1041964" s="3"/>
      <c r="K1041964" s="3"/>
    </row>
    <row r="1041965" spans="9:11" x14ac:dyDescent="0.2">
      <c r="I1041965" s="3"/>
      <c r="J1041965" s="3"/>
      <c r="K1041965" s="3"/>
    </row>
    <row r="1041966" spans="9:11" x14ac:dyDescent="0.2">
      <c r="I1041966" s="3"/>
      <c r="J1041966" s="3"/>
      <c r="K1041966" s="3"/>
    </row>
    <row r="1041967" spans="9:11" x14ac:dyDescent="0.2">
      <c r="I1041967" s="3"/>
      <c r="J1041967" s="3"/>
      <c r="K1041967" s="3"/>
    </row>
    <row r="1041968" spans="9:11" x14ac:dyDescent="0.2">
      <c r="I1041968" s="3"/>
      <c r="J1041968" s="3"/>
      <c r="K1041968" s="3"/>
    </row>
    <row r="1041969" spans="9:11" x14ac:dyDescent="0.2">
      <c r="I1041969" s="3"/>
      <c r="J1041969" s="3"/>
      <c r="K1041969" s="3"/>
    </row>
    <row r="1041970" spans="9:11" x14ac:dyDescent="0.2">
      <c r="I1041970" s="3"/>
      <c r="J1041970" s="3"/>
      <c r="K1041970" s="3"/>
    </row>
    <row r="1041971" spans="9:11" x14ac:dyDescent="0.2">
      <c r="I1041971" s="3"/>
      <c r="J1041971" s="3"/>
      <c r="K1041971" s="3"/>
    </row>
    <row r="1041972" spans="9:11" x14ac:dyDescent="0.2">
      <c r="I1041972" s="3"/>
      <c r="J1041972" s="3"/>
      <c r="K1041972" s="3"/>
    </row>
    <row r="1041973" spans="9:11" x14ac:dyDescent="0.2">
      <c r="I1041973" s="3"/>
      <c r="J1041973" s="3"/>
      <c r="K1041973" s="3"/>
    </row>
    <row r="1041974" spans="9:11" x14ac:dyDescent="0.2">
      <c r="I1041974" s="3"/>
      <c r="J1041974" s="3"/>
      <c r="K1041974" s="3"/>
    </row>
    <row r="1041975" spans="9:11" x14ac:dyDescent="0.2">
      <c r="I1041975" s="3"/>
      <c r="J1041975" s="3"/>
      <c r="K1041975" s="3"/>
    </row>
    <row r="1041976" spans="9:11" x14ac:dyDescent="0.2">
      <c r="I1041976" s="3"/>
      <c r="J1041976" s="3"/>
      <c r="K1041976" s="3"/>
    </row>
    <row r="1041977" spans="9:11" x14ac:dyDescent="0.2">
      <c r="I1041977" s="3"/>
      <c r="J1041977" s="3"/>
      <c r="K1041977" s="3"/>
    </row>
    <row r="1041978" spans="9:11" x14ac:dyDescent="0.2">
      <c r="I1041978" s="3"/>
      <c r="J1041978" s="3"/>
      <c r="K1041978" s="3"/>
    </row>
    <row r="1041979" spans="9:11" x14ac:dyDescent="0.2">
      <c r="I1041979" s="3"/>
      <c r="J1041979" s="3"/>
      <c r="K1041979" s="3"/>
    </row>
    <row r="1041980" spans="9:11" x14ac:dyDescent="0.2">
      <c r="I1041980" s="3"/>
      <c r="J1041980" s="3"/>
      <c r="K1041980" s="3"/>
    </row>
    <row r="1041981" spans="9:11" x14ac:dyDescent="0.2">
      <c r="I1041981" s="3"/>
      <c r="J1041981" s="3"/>
      <c r="K1041981" s="3"/>
    </row>
    <row r="1041982" spans="9:11" x14ac:dyDescent="0.2">
      <c r="I1041982" s="3"/>
      <c r="J1041982" s="3"/>
      <c r="K1041982" s="3"/>
    </row>
    <row r="1041983" spans="9:11" x14ac:dyDescent="0.2">
      <c r="I1041983" s="3"/>
      <c r="J1041983" s="3"/>
      <c r="K1041983" s="3"/>
    </row>
    <row r="1041984" spans="9:11" x14ac:dyDescent="0.2">
      <c r="I1041984" s="3"/>
      <c r="J1041984" s="3"/>
      <c r="K1041984" s="3"/>
    </row>
    <row r="1041985" spans="9:11" x14ac:dyDescent="0.2">
      <c r="I1041985" s="3"/>
      <c r="J1041985" s="3"/>
      <c r="K1041985" s="3"/>
    </row>
    <row r="1041986" spans="9:11" x14ac:dyDescent="0.2">
      <c r="I1041986" s="3"/>
      <c r="J1041986" s="3"/>
      <c r="K1041986" s="3"/>
    </row>
    <row r="1041987" spans="9:11" x14ac:dyDescent="0.2">
      <c r="I1041987" s="3"/>
      <c r="J1041987" s="3"/>
      <c r="K1041987" s="3"/>
    </row>
    <row r="1041988" spans="9:11" x14ac:dyDescent="0.2">
      <c r="I1041988" s="3"/>
      <c r="J1041988" s="3"/>
      <c r="K1041988" s="3"/>
    </row>
    <row r="1041989" spans="9:11" x14ac:dyDescent="0.2">
      <c r="I1041989" s="3"/>
      <c r="J1041989" s="3"/>
      <c r="K1041989" s="3"/>
    </row>
    <row r="1041990" spans="9:11" x14ac:dyDescent="0.2">
      <c r="I1041990" s="3"/>
      <c r="J1041990" s="3"/>
      <c r="K1041990" s="3"/>
    </row>
    <row r="1041991" spans="9:11" x14ac:dyDescent="0.2">
      <c r="I1041991" s="3"/>
      <c r="J1041991" s="3"/>
      <c r="K1041991" s="3"/>
    </row>
    <row r="1041992" spans="9:11" x14ac:dyDescent="0.2">
      <c r="I1041992" s="3"/>
      <c r="J1041992" s="3"/>
      <c r="K1041992" s="3"/>
    </row>
    <row r="1041993" spans="9:11" x14ac:dyDescent="0.2">
      <c r="I1041993" s="3"/>
      <c r="J1041993" s="3"/>
      <c r="K1041993" s="3"/>
    </row>
    <row r="1041994" spans="9:11" x14ac:dyDescent="0.2">
      <c r="I1041994" s="3"/>
      <c r="J1041994" s="3"/>
      <c r="K1041994" s="3"/>
    </row>
    <row r="1041995" spans="9:11" x14ac:dyDescent="0.2">
      <c r="I1041995" s="3"/>
      <c r="J1041995" s="3"/>
      <c r="K1041995" s="3"/>
    </row>
    <row r="1041996" spans="9:11" x14ac:dyDescent="0.2">
      <c r="I1041996" s="3"/>
      <c r="J1041996" s="3"/>
      <c r="K1041996" s="3"/>
    </row>
    <row r="1041997" spans="9:11" x14ac:dyDescent="0.2">
      <c r="I1041997" s="3"/>
      <c r="J1041997" s="3"/>
      <c r="K1041997" s="3"/>
    </row>
    <row r="1041998" spans="9:11" x14ac:dyDescent="0.2">
      <c r="I1041998" s="3"/>
      <c r="J1041998" s="3"/>
      <c r="K1041998" s="3"/>
    </row>
    <row r="1041999" spans="9:11" x14ac:dyDescent="0.2">
      <c r="I1041999" s="3"/>
      <c r="J1041999" s="3"/>
      <c r="K1041999" s="3"/>
    </row>
    <row r="1042000" spans="9:11" x14ac:dyDescent="0.2">
      <c r="I1042000" s="3"/>
      <c r="J1042000" s="3"/>
      <c r="K1042000" s="3"/>
    </row>
    <row r="1042001" spans="9:11" x14ac:dyDescent="0.2">
      <c r="I1042001" s="3"/>
      <c r="J1042001" s="3"/>
      <c r="K1042001" s="3"/>
    </row>
    <row r="1042002" spans="9:11" x14ac:dyDescent="0.2">
      <c r="I1042002" s="3"/>
      <c r="J1042002" s="3"/>
      <c r="K1042002" s="3"/>
    </row>
    <row r="1042003" spans="9:11" x14ac:dyDescent="0.2">
      <c r="I1042003" s="3"/>
      <c r="J1042003" s="3"/>
      <c r="K1042003" s="3"/>
    </row>
    <row r="1042004" spans="9:11" x14ac:dyDescent="0.2">
      <c r="I1042004" s="3"/>
      <c r="J1042004" s="3"/>
      <c r="K1042004" s="3"/>
    </row>
    <row r="1042005" spans="9:11" x14ac:dyDescent="0.2">
      <c r="I1042005" s="3"/>
      <c r="J1042005" s="3"/>
      <c r="K1042005" s="3"/>
    </row>
    <row r="1042006" spans="9:11" x14ac:dyDescent="0.2">
      <c r="I1042006" s="3"/>
      <c r="J1042006" s="3"/>
      <c r="K1042006" s="3"/>
    </row>
    <row r="1042007" spans="9:11" x14ac:dyDescent="0.2">
      <c r="I1042007" s="3"/>
      <c r="J1042007" s="3"/>
      <c r="K1042007" s="3"/>
    </row>
    <row r="1042008" spans="9:11" x14ac:dyDescent="0.2">
      <c r="I1042008" s="3"/>
      <c r="J1042008" s="3"/>
      <c r="K1042008" s="3"/>
    </row>
    <row r="1042009" spans="9:11" x14ac:dyDescent="0.2">
      <c r="I1042009" s="3"/>
      <c r="J1042009" s="3"/>
      <c r="K1042009" s="3"/>
    </row>
    <row r="1042010" spans="9:11" x14ac:dyDescent="0.2">
      <c r="I1042010" s="3"/>
      <c r="J1042010" s="3"/>
      <c r="K1042010" s="3"/>
    </row>
    <row r="1042011" spans="9:11" x14ac:dyDescent="0.2">
      <c r="I1042011" s="3"/>
      <c r="J1042011" s="3"/>
      <c r="K1042011" s="3"/>
    </row>
    <row r="1042012" spans="9:11" x14ac:dyDescent="0.2">
      <c r="I1042012" s="3"/>
      <c r="J1042012" s="3"/>
      <c r="K1042012" s="3"/>
    </row>
    <row r="1042013" spans="9:11" x14ac:dyDescent="0.2">
      <c r="I1042013" s="3"/>
      <c r="J1042013" s="3"/>
      <c r="K1042013" s="3"/>
    </row>
    <row r="1042014" spans="9:11" x14ac:dyDescent="0.2">
      <c r="I1042014" s="3"/>
      <c r="J1042014" s="3"/>
      <c r="K1042014" s="3"/>
    </row>
    <row r="1042015" spans="9:11" x14ac:dyDescent="0.2">
      <c r="I1042015" s="3"/>
      <c r="J1042015" s="3"/>
      <c r="K1042015" s="3"/>
    </row>
    <row r="1042016" spans="9:11" x14ac:dyDescent="0.2">
      <c r="I1042016" s="3"/>
      <c r="J1042016" s="3"/>
      <c r="K1042016" s="3"/>
    </row>
    <row r="1042017" spans="9:11" x14ac:dyDescent="0.2">
      <c r="I1042017" s="3"/>
      <c r="J1042017" s="3"/>
      <c r="K1042017" s="3"/>
    </row>
    <row r="1042018" spans="9:11" x14ac:dyDescent="0.2">
      <c r="I1042018" s="3"/>
      <c r="J1042018" s="3"/>
      <c r="K1042018" s="3"/>
    </row>
    <row r="1042019" spans="9:11" x14ac:dyDescent="0.2">
      <c r="I1042019" s="3"/>
      <c r="J1042019" s="3"/>
      <c r="K1042019" s="3"/>
    </row>
    <row r="1042020" spans="9:11" x14ac:dyDescent="0.2">
      <c r="I1042020" s="3"/>
      <c r="J1042020" s="3"/>
      <c r="K1042020" s="3"/>
    </row>
    <row r="1042021" spans="9:11" x14ac:dyDescent="0.2">
      <c r="I1042021" s="3"/>
      <c r="J1042021" s="3"/>
      <c r="K1042021" s="3"/>
    </row>
    <row r="1042022" spans="9:11" x14ac:dyDescent="0.2">
      <c r="I1042022" s="3"/>
      <c r="J1042022" s="3"/>
      <c r="K1042022" s="3"/>
    </row>
    <row r="1042023" spans="9:11" x14ac:dyDescent="0.2">
      <c r="I1042023" s="3"/>
      <c r="J1042023" s="3"/>
      <c r="K1042023" s="3"/>
    </row>
    <row r="1042024" spans="9:11" x14ac:dyDescent="0.2">
      <c r="I1042024" s="3"/>
      <c r="J1042024" s="3"/>
      <c r="K1042024" s="3"/>
    </row>
    <row r="1042025" spans="9:11" x14ac:dyDescent="0.2">
      <c r="I1042025" s="3"/>
      <c r="J1042025" s="3"/>
      <c r="K1042025" s="3"/>
    </row>
    <row r="1042026" spans="9:11" x14ac:dyDescent="0.2">
      <c r="I1042026" s="3"/>
      <c r="J1042026" s="3"/>
      <c r="K1042026" s="3"/>
    </row>
    <row r="1042027" spans="9:11" x14ac:dyDescent="0.2">
      <c r="I1042027" s="3"/>
      <c r="J1042027" s="3"/>
      <c r="K1042027" s="3"/>
    </row>
    <row r="1042028" spans="9:11" x14ac:dyDescent="0.2">
      <c r="I1042028" s="3"/>
      <c r="J1042028" s="3"/>
      <c r="K1042028" s="3"/>
    </row>
    <row r="1042029" spans="9:11" x14ac:dyDescent="0.2">
      <c r="I1042029" s="3"/>
      <c r="J1042029" s="3"/>
      <c r="K1042029" s="3"/>
    </row>
    <row r="1042030" spans="9:11" x14ac:dyDescent="0.2">
      <c r="I1042030" s="3"/>
      <c r="J1042030" s="3"/>
      <c r="K1042030" s="3"/>
    </row>
    <row r="1042031" spans="9:11" x14ac:dyDescent="0.2">
      <c r="I1042031" s="3"/>
      <c r="J1042031" s="3"/>
      <c r="K1042031" s="3"/>
    </row>
    <row r="1042032" spans="9:11" x14ac:dyDescent="0.2">
      <c r="I1042032" s="3"/>
      <c r="J1042032" s="3"/>
      <c r="K1042032" s="3"/>
    </row>
    <row r="1042033" spans="9:11" x14ac:dyDescent="0.2">
      <c r="I1042033" s="3"/>
      <c r="J1042033" s="3"/>
      <c r="K1042033" s="3"/>
    </row>
    <row r="1042034" spans="9:11" x14ac:dyDescent="0.2">
      <c r="I1042034" s="3"/>
      <c r="J1042034" s="3"/>
      <c r="K1042034" s="3"/>
    </row>
    <row r="1042035" spans="9:11" x14ac:dyDescent="0.2">
      <c r="I1042035" s="3"/>
      <c r="J1042035" s="3"/>
      <c r="K1042035" s="3"/>
    </row>
    <row r="1042036" spans="9:11" x14ac:dyDescent="0.2">
      <c r="I1042036" s="3"/>
      <c r="J1042036" s="3"/>
      <c r="K1042036" s="3"/>
    </row>
    <row r="1042037" spans="9:11" x14ac:dyDescent="0.2">
      <c r="I1042037" s="3"/>
      <c r="J1042037" s="3"/>
      <c r="K1042037" s="3"/>
    </row>
    <row r="1042038" spans="9:11" x14ac:dyDescent="0.2">
      <c r="I1042038" s="3"/>
      <c r="J1042038" s="3"/>
      <c r="K1042038" s="3"/>
    </row>
    <row r="1042039" spans="9:11" x14ac:dyDescent="0.2">
      <c r="I1042039" s="3"/>
      <c r="J1042039" s="3"/>
      <c r="K1042039" s="3"/>
    </row>
    <row r="1042040" spans="9:11" x14ac:dyDescent="0.2">
      <c r="I1042040" s="3"/>
      <c r="J1042040" s="3"/>
      <c r="K1042040" s="3"/>
    </row>
    <row r="1042041" spans="9:11" x14ac:dyDescent="0.2">
      <c r="I1042041" s="3"/>
      <c r="J1042041" s="3"/>
      <c r="K1042041" s="3"/>
    </row>
    <row r="1042042" spans="9:11" x14ac:dyDescent="0.2">
      <c r="I1042042" s="3"/>
      <c r="J1042042" s="3"/>
      <c r="K1042042" s="3"/>
    </row>
    <row r="1042043" spans="9:11" x14ac:dyDescent="0.2">
      <c r="I1042043" s="3"/>
      <c r="J1042043" s="3"/>
      <c r="K1042043" s="3"/>
    </row>
    <row r="1042044" spans="9:11" x14ac:dyDescent="0.2">
      <c r="I1042044" s="3"/>
      <c r="J1042044" s="3"/>
      <c r="K1042044" s="3"/>
    </row>
    <row r="1042045" spans="9:11" x14ac:dyDescent="0.2">
      <c r="I1042045" s="3"/>
      <c r="J1042045" s="3"/>
      <c r="K1042045" s="3"/>
    </row>
    <row r="1042046" spans="9:11" x14ac:dyDescent="0.2">
      <c r="I1042046" s="3"/>
      <c r="J1042046" s="3"/>
      <c r="K1042046" s="3"/>
    </row>
    <row r="1042047" spans="9:11" x14ac:dyDescent="0.2">
      <c r="I1042047" s="3"/>
      <c r="J1042047" s="3"/>
      <c r="K1042047" s="3"/>
    </row>
    <row r="1042048" spans="9:11" x14ac:dyDescent="0.2">
      <c r="I1042048" s="3"/>
      <c r="J1042048" s="3"/>
      <c r="K1042048" s="3"/>
    </row>
    <row r="1042049" spans="9:11" x14ac:dyDescent="0.2">
      <c r="I1042049" s="3"/>
      <c r="J1042049" s="3"/>
      <c r="K1042049" s="3"/>
    </row>
    <row r="1042050" spans="9:11" x14ac:dyDescent="0.2">
      <c r="I1042050" s="3"/>
      <c r="J1042050" s="3"/>
      <c r="K1042050" s="3"/>
    </row>
    <row r="1042051" spans="9:11" x14ac:dyDescent="0.2">
      <c r="I1042051" s="3"/>
      <c r="J1042051" s="3"/>
      <c r="K1042051" s="3"/>
    </row>
    <row r="1042052" spans="9:11" x14ac:dyDescent="0.2">
      <c r="I1042052" s="3"/>
      <c r="J1042052" s="3"/>
      <c r="K1042052" s="3"/>
    </row>
    <row r="1042053" spans="9:11" x14ac:dyDescent="0.2">
      <c r="I1042053" s="3"/>
      <c r="J1042053" s="3"/>
      <c r="K1042053" s="3"/>
    </row>
    <row r="1042054" spans="9:11" x14ac:dyDescent="0.2">
      <c r="I1042054" s="3"/>
      <c r="J1042054" s="3"/>
      <c r="K1042054" s="3"/>
    </row>
    <row r="1042055" spans="9:11" x14ac:dyDescent="0.2">
      <c r="I1042055" s="3"/>
      <c r="J1042055" s="3"/>
      <c r="K1042055" s="3"/>
    </row>
    <row r="1042056" spans="9:11" x14ac:dyDescent="0.2">
      <c r="I1042056" s="3"/>
      <c r="J1042056" s="3"/>
      <c r="K1042056" s="3"/>
    </row>
    <row r="1042057" spans="9:11" x14ac:dyDescent="0.2">
      <c r="I1042057" s="3"/>
      <c r="J1042057" s="3"/>
      <c r="K1042057" s="3"/>
    </row>
    <row r="1042058" spans="9:11" x14ac:dyDescent="0.2">
      <c r="I1042058" s="3"/>
      <c r="J1042058" s="3"/>
      <c r="K1042058" s="3"/>
    </row>
    <row r="1042059" spans="9:11" x14ac:dyDescent="0.2">
      <c r="I1042059" s="3"/>
      <c r="J1042059" s="3"/>
      <c r="K1042059" s="3"/>
    </row>
    <row r="1042060" spans="9:11" x14ac:dyDescent="0.2">
      <c r="I1042060" s="3"/>
      <c r="J1042060" s="3"/>
      <c r="K1042060" s="3"/>
    </row>
    <row r="1042061" spans="9:11" x14ac:dyDescent="0.2">
      <c r="I1042061" s="3"/>
      <c r="J1042061" s="3"/>
      <c r="K1042061" s="3"/>
    </row>
    <row r="1042062" spans="9:11" x14ac:dyDescent="0.2">
      <c r="I1042062" s="3"/>
      <c r="J1042062" s="3"/>
      <c r="K1042062" s="3"/>
    </row>
    <row r="1042063" spans="9:11" x14ac:dyDescent="0.2">
      <c r="I1042063" s="3"/>
      <c r="J1042063" s="3"/>
      <c r="K1042063" s="3"/>
    </row>
    <row r="1042064" spans="9:11" x14ac:dyDescent="0.2">
      <c r="I1042064" s="3"/>
      <c r="J1042064" s="3"/>
      <c r="K1042064" s="3"/>
    </row>
    <row r="1042065" spans="9:11" x14ac:dyDescent="0.2">
      <c r="I1042065" s="3"/>
      <c r="J1042065" s="3"/>
      <c r="K1042065" s="3"/>
    </row>
    <row r="1042066" spans="9:11" x14ac:dyDescent="0.2">
      <c r="I1042066" s="3"/>
      <c r="J1042066" s="3"/>
      <c r="K1042066" s="3"/>
    </row>
    <row r="1042067" spans="9:11" x14ac:dyDescent="0.2">
      <c r="I1042067" s="3"/>
      <c r="J1042067" s="3"/>
      <c r="K1042067" s="3"/>
    </row>
    <row r="1042068" spans="9:11" x14ac:dyDescent="0.2">
      <c r="I1042068" s="3"/>
      <c r="J1042068" s="3"/>
      <c r="K1042068" s="3"/>
    </row>
    <row r="1042069" spans="9:11" x14ac:dyDescent="0.2">
      <c r="I1042069" s="3"/>
      <c r="J1042069" s="3"/>
      <c r="K1042069" s="3"/>
    </row>
    <row r="1042070" spans="9:11" x14ac:dyDescent="0.2">
      <c r="I1042070" s="3"/>
      <c r="J1042070" s="3"/>
      <c r="K1042070" s="3"/>
    </row>
    <row r="1042071" spans="9:11" x14ac:dyDescent="0.2">
      <c r="I1042071" s="3"/>
      <c r="J1042071" s="3"/>
      <c r="K1042071" s="3"/>
    </row>
    <row r="1042072" spans="9:11" x14ac:dyDescent="0.2">
      <c r="I1042072" s="3"/>
      <c r="J1042072" s="3"/>
      <c r="K1042072" s="3"/>
    </row>
    <row r="1042073" spans="9:11" x14ac:dyDescent="0.2">
      <c r="I1042073" s="3"/>
      <c r="J1042073" s="3"/>
      <c r="K1042073" s="3"/>
    </row>
    <row r="1042074" spans="9:11" x14ac:dyDescent="0.2">
      <c r="I1042074" s="3"/>
      <c r="J1042074" s="3"/>
      <c r="K1042074" s="3"/>
    </row>
    <row r="1042075" spans="9:11" x14ac:dyDescent="0.2">
      <c r="I1042075" s="3"/>
      <c r="J1042075" s="3"/>
      <c r="K1042075" s="3"/>
    </row>
    <row r="1042076" spans="9:11" x14ac:dyDescent="0.2">
      <c r="I1042076" s="3"/>
      <c r="J1042076" s="3"/>
      <c r="K1042076" s="3"/>
    </row>
    <row r="1042077" spans="9:11" x14ac:dyDescent="0.2">
      <c r="I1042077" s="3"/>
      <c r="J1042077" s="3"/>
      <c r="K1042077" s="3"/>
    </row>
    <row r="1042078" spans="9:11" x14ac:dyDescent="0.2">
      <c r="I1042078" s="3"/>
      <c r="J1042078" s="3"/>
      <c r="K1042078" s="3"/>
    </row>
    <row r="1042079" spans="9:11" x14ac:dyDescent="0.2">
      <c r="I1042079" s="3"/>
      <c r="J1042079" s="3"/>
      <c r="K1042079" s="3"/>
    </row>
    <row r="1042080" spans="9:11" x14ac:dyDescent="0.2">
      <c r="I1042080" s="3"/>
      <c r="J1042080" s="3"/>
      <c r="K1042080" s="3"/>
    </row>
    <row r="1042081" spans="9:11" x14ac:dyDescent="0.2">
      <c r="I1042081" s="3"/>
      <c r="J1042081" s="3"/>
      <c r="K1042081" s="3"/>
    </row>
    <row r="1042082" spans="9:11" x14ac:dyDescent="0.2">
      <c r="I1042082" s="3"/>
      <c r="J1042082" s="3"/>
      <c r="K1042082" s="3"/>
    </row>
    <row r="1042083" spans="9:11" x14ac:dyDescent="0.2">
      <c r="I1042083" s="3"/>
      <c r="J1042083" s="3"/>
      <c r="K1042083" s="3"/>
    </row>
    <row r="1042084" spans="9:11" x14ac:dyDescent="0.2">
      <c r="I1042084" s="3"/>
      <c r="J1042084" s="3"/>
      <c r="K1042084" s="3"/>
    </row>
    <row r="1042085" spans="9:11" x14ac:dyDescent="0.2">
      <c r="I1042085" s="3"/>
      <c r="J1042085" s="3"/>
      <c r="K1042085" s="3"/>
    </row>
    <row r="1042086" spans="9:11" x14ac:dyDescent="0.2">
      <c r="I1042086" s="3"/>
      <c r="J1042086" s="3"/>
      <c r="K1042086" s="3"/>
    </row>
    <row r="1042087" spans="9:11" x14ac:dyDescent="0.2">
      <c r="I1042087" s="3"/>
      <c r="J1042087" s="3"/>
      <c r="K1042087" s="3"/>
    </row>
    <row r="1042088" spans="9:11" x14ac:dyDescent="0.2">
      <c r="I1042088" s="3"/>
      <c r="J1042088" s="3"/>
      <c r="K1042088" s="3"/>
    </row>
    <row r="1042089" spans="9:11" x14ac:dyDescent="0.2">
      <c r="I1042089" s="3"/>
      <c r="J1042089" s="3"/>
      <c r="K1042089" s="3"/>
    </row>
    <row r="1042090" spans="9:11" x14ac:dyDescent="0.2">
      <c r="I1042090" s="3"/>
      <c r="J1042090" s="3"/>
      <c r="K1042090" s="3"/>
    </row>
    <row r="1042091" spans="9:11" x14ac:dyDescent="0.2">
      <c r="I1042091" s="3"/>
      <c r="J1042091" s="3"/>
      <c r="K1042091" s="3"/>
    </row>
    <row r="1042092" spans="9:11" x14ac:dyDescent="0.2">
      <c r="I1042092" s="3"/>
      <c r="J1042092" s="3"/>
      <c r="K1042092" s="3"/>
    </row>
    <row r="1042093" spans="9:11" x14ac:dyDescent="0.2">
      <c r="I1042093" s="3"/>
      <c r="J1042093" s="3"/>
      <c r="K1042093" s="3"/>
    </row>
    <row r="1042094" spans="9:11" x14ac:dyDescent="0.2">
      <c r="I1042094" s="3"/>
      <c r="J1042094" s="3"/>
      <c r="K1042094" s="3"/>
    </row>
    <row r="1042095" spans="9:11" x14ac:dyDescent="0.2">
      <c r="I1042095" s="3"/>
      <c r="J1042095" s="3"/>
      <c r="K1042095" s="3"/>
    </row>
    <row r="1042096" spans="9:11" x14ac:dyDescent="0.2">
      <c r="I1042096" s="3"/>
      <c r="J1042096" s="3"/>
      <c r="K1042096" s="3"/>
    </row>
    <row r="1042097" spans="9:11" x14ac:dyDescent="0.2">
      <c r="I1042097" s="3"/>
      <c r="J1042097" s="3"/>
      <c r="K1042097" s="3"/>
    </row>
    <row r="1042098" spans="9:11" x14ac:dyDescent="0.2">
      <c r="I1042098" s="3"/>
      <c r="J1042098" s="3"/>
      <c r="K1042098" s="3"/>
    </row>
    <row r="1042099" spans="9:11" x14ac:dyDescent="0.2">
      <c r="I1042099" s="3"/>
      <c r="J1042099" s="3"/>
      <c r="K1042099" s="3"/>
    </row>
    <row r="1042100" spans="9:11" x14ac:dyDescent="0.2">
      <c r="I1042100" s="3"/>
      <c r="J1042100" s="3"/>
      <c r="K1042100" s="3"/>
    </row>
    <row r="1042101" spans="9:11" x14ac:dyDescent="0.2">
      <c r="I1042101" s="3"/>
      <c r="J1042101" s="3"/>
      <c r="K1042101" s="3"/>
    </row>
    <row r="1042102" spans="9:11" x14ac:dyDescent="0.2">
      <c r="I1042102" s="3"/>
      <c r="J1042102" s="3"/>
      <c r="K1042102" s="3"/>
    </row>
    <row r="1042103" spans="9:11" x14ac:dyDescent="0.2">
      <c r="I1042103" s="3"/>
      <c r="J1042103" s="3"/>
      <c r="K1042103" s="3"/>
    </row>
    <row r="1042104" spans="9:11" x14ac:dyDescent="0.2">
      <c r="I1042104" s="3"/>
      <c r="J1042104" s="3"/>
      <c r="K1042104" s="3"/>
    </row>
    <row r="1042105" spans="9:11" x14ac:dyDescent="0.2">
      <c r="I1042105" s="3"/>
      <c r="J1042105" s="3"/>
      <c r="K1042105" s="3"/>
    </row>
    <row r="1042106" spans="9:11" x14ac:dyDescent="0.2">
      <c r="I1042106" s="3"/>
      <c r="J1042106" s="3"/>
      <c r="K1042106" s="3"/>
    </row>
    <row r="1042107" spans="9:11" x14ac:dyDescent="0.2">
      <c r="I1042107" s="3"/>
      <c r="J1042107" s="3"/>
      <c r="K1042107" s="3"/>
    </row>
    <row r="1042108" spans="9:11" x14ac:dyDescent="0.2">
      <c r="I1042108" s="3"/>
      <c r="J1042108" s="3"/>
      <c r="K1042108" s="3"/>
    </row>
    <row r="1042109" spans="9:11" x14ac:dyDescent="0.2">
      <c r="I1042109" s="3"/>
      <c r="J1042109" s="3"/>
      <c r="K1042109" s="3"/>
    </row>
    <row r="1042110" spans="9:11" x14ac:dyDescent="0.2">
      <c r="I1042110" s="3"/>
      <c r="J1042110" s="3"/>
      <c r="K1042110" s="3"/>
    </row>
    <row r="1042111" spans="9:11" x14ac:dyDescent="0.2">
      <c r="I1042111" s="3"/>
      <c r="J1042111" s="3"/>
      <c r="K1042111" s="3"/>
    </row>
    <row r="1042112" spans="9:11" x14ac:dyDescent="0.2">
      <c r="I1042112" s="3"/>
      <c r="J1042112" s="3"/>
      <c r="K1042112" s="3"/>
    </row>
    <row r="1042113" spans="9:11" x14ac:dyDescent="0.2">
      <c r="I1042113" s="3"/>
      <c r="J1042113" s="3"/>
      <c r="K1042113" s="3"/>
    </row>
    <row r="1042114" spans="9:11" x14ac:dyDescent="0.2">
      <c r="I1042114" s="3"/>
      <c r="J1042114" s="3"/>
      <c r="K1042114" s="3"/>
    </row>
    <row r="1042115" spans="9:11" x14ac:dyDescent="0.2">
      <c r="I1042115" s="3"/>
      <c r="J1042115" s="3"/>
      <c r="K1042115" s="3"/>
    </row>
    <row r="1042116" spans="9:11" x14ac:dyDescent="0.2">
      <c r="I1042116" s="3"/>
      <c r="J1042116" s="3"/>
      <c r="K1042116" s="3"/>
    </row>
    <row r="1042117" spans="9:11" x14ac:dyDescent="0.2">
      <c r="I1042117" s="3"/>
      <c r="J1042117" s="3"/>
      <c r="K1042117" s="3"/>
    </row>
    <row r="1042118" spans="9:11" x14ac:dyDescent="0.2">
      <c r="I1042118" s="3"/>
      <c r="J1042118" s="3"/>
      <c r="K1042118" s="3"/>
    </row>
    <row r="1042119" spans="9:11" x14ac:dyDescent="0.2">
      <c r="I1042119" s="3"/>
      <c r="J1042119" s="3"/>
      <c r="K1042119" s="3"/>
    </row>
    <row r="1042120" spans="9:11" x14ac:dyDescent="0.2">
      <c r="I1042120" s="3"/>
      <c r="J1042120" s="3"/>
      <c r="K1042120" s="3"/>
    </row>
    <row r="1042121" spans="9:11" x14ac:dyDescent="0.2">
      <c r="I1042121" s="3"/>
      <c r="J1042121" s="3"/>
      <c r="K1042121" s="3"/>
    </row>
    <row r="1042122" spans="9:11" x14ac:dyDescent="0.2">
      <c r="I1042122" s="3"/>
      <c r="J1042122" s="3"/>
      <c r="K1042122" s="3"/>
    </row>
    <row r="1042123" spans="9:11" x14ac:dyDescent="0.2">
      <c r="I1042123" s="3"/>
      <c r="J1042123" s="3"/>
      <c r="K1042123" s="3"/>
    </row>
    <row r="1042124" spans="9:11" x14ac:dyDescent="0.2">
      <c r="I1042124" s="3"/>
      <c r="J1042124" s="3"/>
      <c r="K1042124" s="3"/>
    </row>
    <row r="1042125" spans="9:11" x14ac:dyDescent="0.2">
      <c r="I1042125" s="3"/>
      <c r="J1042125" s="3"/>
      <c r="K1042125" s="3"/>
    </row>
    <row r="1042126" spans="9:11" x14ac:dyDescent="0.2">
      <c r="I1042126" s="3"/>
      <c r="J1042126" s="3"/>
      <c r="K1042126" s="3"/>
    </row>
    <row r="1042127" spans="9:11" x14ac:dyDescent="0.2">
      <c r="I1042127" s="3"/>
      <c r="J1042127" s="3"/>
      <c r="K1042127" s="3"/>
    </row>
    <row r="1042128" spans="9:11" x14ac:dyDescent="0.2">
      <c r="I1042128" s="3"/>
      <c r="J1042128" s="3"/>
      <c r="K1042128" s="3"/>
    </row>
    <row r="1042129" spans="9:11" x14ac:dyDescent="0.2">
      <c r="I1042129" s="3"/>
      <c r="J1042129" s="3"/>
      <c r="K1042129" s="3"/>
    </row>
    <row r="1042130" spans="9:11" x14ac:dyDescent="0.2">
      <c r="I1042130" s="3"/>
      <c r="J1042130" s="3"/>
      <c r="K1042130" s="3"/>
    </row>
    <row r="1042131" spans="9:11" x14ac:dyDescent="0.2">
      <c r="I1042131" s="3"/>
      <c r="J1042131" s="3"/>
      <c r="K1042131" s="3"/>
    </row>
    <row r="1042132" spans="9:11" x14ac:dyDescent="0.2">
      <c r="I1042132" s="3"/>
      <c r="J1042132" s="3"/>
      <c r="K1042132" s="3"/>
    </row>
    <row r="1042133" spans="9:11" x14ac:dyDescent="0.2">
      <c r="I1042133" s="3"/>
      <c r="J1042133" s="3"/>
      <c r="K1042133" s="3"/>
    </row>
    <row r="1042134" spans="9:11" x14ac:dyDescent="0.2">
      <c r="I1042134" s="3"/>
      <c r="J1042134" s="3"/>
      <c r="K1042134" s="3"/>
    </row>
    <row r="1042135" spans="9:11" x14ac:dyDescent="0.2">
      <c r="I1042135" s="3"/>
      <c r="J1042135" s="3"/>
      <c r="K1042135" s="3"/>
    </row>
    <row r="1042136" spans="9:11" x14ac:dyDescent="0.2">
      <c r="I1042136" s="3"/>
      <c r="J1042136" s="3"/>
      <c r="K1042136" s="3"/>
    </row>
    <row r="1042137" spans="9:11" x14ac:dyDescent="0.2">
      <c r="I1042137" s="3"/>
      <c r="J1042137" s="3"/>
      <c r="K1042137" s="3"/>
    </row>
    <row r="1042138" spans="9:11" x14ac:dyDescent="0.2">
      <c r="I1042138" s="3"/>
      <c r="J1042138" s="3"/>
      <c r="K1042138" s="3"/>
    </row>
    <row r="1042139" spans="9:11" x14ac:dyDescent="0.2">
      <c r="I1042139" s="3"/>
      <c r="J1042139" s="3"/>
      <c r="K1042139" s="3"/>
    </row>
    <row r="1042140" spans="9:11" x14ac:dyDescent="0.2">
      <c r="I1042140" s="3"/>
      <c r="J1042140" s="3"/>
      <c r="K1042140" s="3"/>
    </row>
    <row r="1042141" spans="9:11" x14ac:dyDescent="0.2">
      <c r="I1042141" s="3"/>
      <c r="J1042141" s="3"/>
      <c r="K1042141" s="3"/>
    </row>
    <row r="1042142" spans="9:11" x14ac:dyDescent="0.2">
      <c r="I1042142" s="3"/>
      <c r="J1042142" s="3"/>
      <c r="K1042142" s="3"/>
    </row>
    <row r="1042143" spans="9:11" x14ac:dyDescent="0.2">
      <c r="I1042143" s="3"/>
      <c r="J1042143" s="3"/>
      <c r="K1042143" s="3"/>
    </row>
    <row r="1042144" spans="9:11" x14ac:dyDescent="0.2">
      <c r="I1042144" s="3"/>
      <c r="J1042144" s="3"/>
      <c r="K1042144" s="3"/>
    </row>
    <row r="1042145" spans="9:11" x14ac:dyDescent="0.2">
      <c r="I1042145" s="3"/>
      <c r="J1042145" s="3"/>
      <c r="K1042145" s="3"/>
    </row>
    <row r="1042146" spans="9:11" x14ac:dyDescent="0.2">
      <c r="I1042146" s="3"/>
      <c r="J1042146" s="3"/>
      <c r="K1042146" s="3"/>
    </row>
    <row r="1042147" spans="9:11" x14ac:dyDescent="0.2">
      <c r="I1042147" s="3"/>
      <c r="J1042147" s="3"/>
      <c r="K1042147" s="3"/>
    </row>
    <row r="1042148" spans="9:11" x14ac:dyDescent="0.2">
      <c r="I1042148" s="3"/>
      <c r="J1042148" s="3"/>
      <c r="K1042148" s="3"/>
    </row>
    <row r="1042149" spans="9:11" x14ac:dyDescent="0.2">
      <c r="I1042149" s="3"/>
      <c r="J1042149" s="3"/>
      <c r="K1042149" s="3"/>
    </row>
    <row r="1042150" spans="9:11" x14ac:dyDescent="0.2">
      <c r="I1042150" s="3"/>
      <c r="J1042150" s="3"/>
      <c r="K1042150" s="3"/>
    </row>
    <row r="1042151" spans="9:11" x14ac:dyDescent="0.2">
      <c r="I1042151" s="3"/>
      <c r="J1042151" s="3"/>
      <c r="K1042151" s="3"/>
    </row>
    <row r="1042152" spans="9:11" x14ac:dyDescent="0.2">
      <c r="I1042152" s="3"/>
      <c r="J1042152" s="3"/>
      <c r="K1042152" s="3"/>
    </row>
    <row r="1042153" spans="9:11" x14ac:dyDescent="0.2">
      <c r="I1042153" s="3"/>
      <c r="J1042153" s="3"/>
      <c r="K1042153" s="3"/>
    </row>
    <row r="1042154" spans="9:11" x14ac:dyDescent="0.2">
      <c r="I1042154" s="3"/>
      <c r="J1042154" s="3"/>
      <c r="K1042154" s="3"/>
    </row>
    <row r="1042155" spans="9:11" x14ac:dyDescent="0.2">
      <c r="I1042155" s="3"/>
      <c r="J1042155" s="3"/>
      <c r="K1042155" s="3"/>
    </row>
    <row r="1042156" spans="9:11" x14ac:dyDescent="0.2">
      <c r="I1042156" s="3"/>
      <c r="J1042156" s="3"/>
      <c r="K1042156" s="3"/>
    </row>
    <row r="1042157" spans="9:11" x14ac:dyDescent="0.2">
      <c r="I1042157" s="3"/>
      <c r="J1042157" s="3"/>
      <c r="K1042157" s="3"/>
    </row>
    <row r="1042158" spans="9:11" x14ac:dyDescent="0.2">
      <c r="I1042158" s="3"/>
      <c r="J1042158" s="3"/>
      <c r="K1042158" s="3"/>
    </row>
    <row r="1042159" spans="9:11" x14ac:dyDescent="0.2">
      <c r="I1042159" s="3"/>
      <c r="J1042159" s="3"/>
      <c r="K1042159" s="3"/>
    </row>
    <row r="1042160" spans="9:11" x14ac:dyDescent="0.2">
      <c r="I1042160" s="3"/>
      <c r="J1042160" s="3"/>
      <c r="K1042160" s="3"/>
    </row>
    <row r="1042161" spans="9:11" x14ac:dyDescent="0.2">
      <c r="I1042161" s="3"/>
      <c r="J1042161" s="3"/>
      <c r="K1042161" s="3"/>
    </row>
    <row r="1042162" spans="9:11" x14ac:dyDescent="0.2">
      <c r="I1042162" s="3"/>
      <c r="J1042162" s="3"/>
      <c r="K1042162" s="3"/>
    </row>
    <row r="1042163" spans="9:11" x14ac:dyDescent="0.2">
      <c r="I1042163" s="3"/>
      <c r="J1042163" s="3"/>
      <c r="K1042163" s="3"/>
    </row>
    <row r="1042164" spans="9:11" x14ac:dyDescent="0.2">
      <c r="I1042164" s="3"/>
      <c r="J1042164" s="3"/>
      <c r="K1042164" s="3"/>
    </row>
    <row r="1042165" spans="9:11" x14ac:dyDescent="0.2">
      <c r="I1042165" s="3"/>
      <c r="J1042165" s="3"/>
      <c r="K1042165" s="3"/>
    </row>
    <row r="1042166" spans="9:11" x14ac:dyDescent="0.2">
      <c r="I1042166" s="3"/>
      <c r="J1042166" s="3"/>
      <c r="K1042166" s="3"/>
    </row>
    <row r="1042167" spans="9:11" x14ac:dyDescent="0.2">
      <c r="I1042167" s="3"/>
      <c r="J1042167" s="3"/>
      <c r="K1042167" s="3"/>
    </row>
    <row r="1042168" spans="9:11" x14ac:dyDescent="0.2">
      <c r="I1042168" s="3"/>
      <c r="J1042168" s="3"/>
      <c r="K1042168" s="3"/>
    </row>
    <row r="1042169" spans="9:11" x14ac:dyDescent="0.2">
      <c r="I1042169" s="3"/>
      <c r="J1042169" s="3"/>
      <c r="K1042169" s="3"/>
    </row>
    <row r="1042170" spans="9:11" x14ac:dyDescent="0.2">
      <c r="I1042170" s="3"/>
      <c r="J1042170" s="3"/>
      <c r="K1042170" s="3"/>
    </row>
    <row r="1042171" spans="9:11" x14ac:dyDescent="0.2">
      <c r="I1042171" s="3"/>
      <c r="J1042171" s="3"/>
      <c r="K1042171" s="3"/>
    </row>
    <row r="1042172" spans="9:11" x14ac:dyDescent="0.2">
      <c r="I1042172" s="3"/>
      <c r="J1042172" s="3"/>
      <c r="K1042172" s="3"/>
    </row>
    <row r="1042173" spans="9:11" x14ac:dyDescent="0.2">
      <c r="I1042173" s="3"/>
      <c r="J1042173" s="3"/>
      <c r="K1042173" s="3"/>
    </row>
    <row r="1042174" spans="9:11" x14ac:dyDescent="0.2">
      <c r="I1042174" s="3"/>
      <c r="J1042174" s="3"/>
      <c r="K1042174" s="3"/>
    </row>
    <row r="1042175" spans="9:11" x14ac:dyDescent="0.2">
      <c r="I1042175" s="3"/>
      <c r="J1042175" s="3"/>
      <c r="K1042175" s="3"/>
    </row>
    <row r="1042176" spans="9:11" x14ac:dyDescent="0.2">
      <c r="I1042176" s="3"/>
      <c r="J1042176" s="3"/>
      <c r="K1042176" s="3"/>
    </row>
    <row r="1042177" spans="9:11" x14ac:dyDescent="0.2">
      <c r="I1042177" s="3"/>
      <c r="J1042177" s="3"/>
      <c r="K1042177" s="3"/>
    </row>
    <row r="1042178" spans="9:11" x14ac:dyDescent="0.2">
      <c r="I1042178" s="3"/>
      <c r="J1042178" s="3"/>
      <c r="K1042178" s="3"/>
    </row>
    <row r="1042179" spans="9:11" x14ac:dyDescent="0.2">
      <c r="I1042179" s="3"/>
      <c r="J1042179" s="3"/>
      <c r="K1042179" s="3"/>
    </row>
    <row r="1042180" spans="9:11" x14ac:dyDescent="0.2">
      <c r="I1042180" s="3"/>
      <c r="J1042180" s="3"/>
      <c r="K1042180" s="3"/>
    </row>
    <row r="1042181" spans="9:11" x14ac:dyDescent="0.2">
      <c r="I1042181" s="3"/>
      <c r="J1042181" s="3"/>
      <c r="K1042181" s="3"/>
    </row>
    <row r="1042182" spans="9:11" x14ac:dyDescent="0.2">
      <c r="I1042182" s="3"/>
      <c r="J1042182" s="3"/>
      <c r="K1042182" s="3"/>
    </row>
    <row r="1042183" spans="9:11" x14ac:dyDescent="0.2">
      <c r="I1042183" s="3"/>
      <c r="J1042183" s="3"/>
      <c r="K1042183" s="3"/>
    </row>
    <row r="1042184" spans="9:11" x14ac:dyDescent="0.2">
      <c r="I1042184" s="3"/>
      <c r="J1042184" s="3"/>
      <c r="K1042184" s="3"/>
    </row>
    <row r="1042185" spans="9:11" x14ac:dyDescent="0.2">
      <c r="I1042185" s="3"/>
      <c r="J1042185" s="3"/>
      <c r="K1042185" s="3"/>
    </row>
    <row r="1042186" spans="9:11" x14ac:dyDescent="0.2">
      <c r="I1042186" s="3"/>
      <c r="J1042186" s="3"/>
      <c r="K1042186" s="3"/>
    </row>
    <row r="1042187" spans="9:11" x14ac:dyDescent="0.2">
      <c r="I1042187" s="3"/>
      <c r="J1042187" s="3"/>
      <c r="K1042187" s="3"/>
    </row>
    <row r="1042188" spans="9:11" x14ac:dyDescent="0.2">
      <c r="I1042188" s="3"/>
      <c r="J1042188" s="3"/>
      <c r="K1042188" s="3"/>
    </row>
    <row r="1042189" spans="9:11" x14ac:dyDescent="0.2">
      <c r="I1042189" s="3"/>
      <c r="J1042189" s="3"/>
      <c r="K1042189" s="3"/>
    </row>
    <row r="1042190" spans="9:11" x14ac:dyDescent="0.2">
      <c r="I1042190" s="3"/>
      <c r="J1042190" s="3"/>
      <c r="K1042190" s="3"/>
    </row>
    <row r="1042191" spans="9:11" x14ac:dyDescent="0.2">
      <c r="I1042191" s="3"/>
      <c r="J1042191" s="3"/>
      <c r="K1042191" s="3"/>
    </row>
    <row r="1042192" spans="9:11" x14ac:dyDescent="0.2">
      <c r="I1042192" s="3"/>
      <c r="J1042192" s="3"/>
      <c r="K1042192" s="3"/>
    </row>
    <row r="1042193" spans="9:11" x14ac:dyDescent="0.2">
      <c r="I1042193" s="3"/>
      <c r="J1042193" s="3"/>
      <c r="K1042193" s="3"/>
    </row>
    <row r="1042194" spans="9:11" x14ac:dyDescent="0.2">
      <c r="I1042194" s="3"/>
      <c r="J1042194" s="3"/>
      <c r="K1042194" s="3"/>
    </row>
    <row r="1042195" spans="9:11" x14ac:dyDescent="0.2">
      <c r="I1042195" s="3"/>
      <c r="J1042195" s="3"/>
      <c r="K1042195" s="3"/>
    </row>
    <row r="1042196" spans="9:11" x14ac:dyDescent="0.2">
      <c r="I1042196" s="3"/>
      <c r="J1042196" s="3"/>
      <c r="K1042196" s="3"/>
    </row>
    <row r="1042197" spans="9:11" x14ac:dyDescent="0.2">
      <c r="I1042197" s="3"/>
      <c r="J1042197" s="3"/>
      <c r="K1042197" s="3"/>
    </row>
    <row r="1042198" spans="9:11" x14ac:dyDescent="0.2">
      <c r="I1042198" s="3"/>
      <c r="J1042198" s="3"/>
      <c r="K1042198" s="3"/>
    </row>
    <row r="1042199" spans="9:11" x14ac:dyDescent="0.2">
      <c r="I1042199" s="3"/>
      <c r="J1042199" s="3"/>
      <c r="K1042199" s="3"/>
    </row>
    <row r="1042200" spans="9:11" x14ac:dyDescent="0.2">
      <c r="I1042200" s="3"/>
      <c r="J1042200" s="3"/>
      <c r="K1042200" s="3"/>
    </row>
    <row r="1042201" spans="9:11" x14ac:dyDescent="0.2">
      <c r="I1042201" s="3"/>
      <c r="J1042201" s="3"/>
      <c r="K1042201" s="3"/>
    </row>
    <row r="1042202" spans="9:11" x14ac:dyDescent="0.2">
      <c r="I1042202" s="3"/>
      <c r="J1042202" s="3"/>
      <c r="K1042202" s="3"/>
    </row>
    <row r="1042203" spans="9:11" x14ac:dyDescent="0.2">
      <c r="I1042203" s="3"/>
      <c r="J1042203" s="3"/>
      <c r="K1042203" s="3"/>
    </row>
    <row r="1042204" spans="9:11" x14ac:dyDescent="0.2">
      <c r="I1042204" s="3"/>
      <c r="J1042204" s="3"/>
      <c r="K1042204" s="3"/>
    </row>
    <row r="1042205" spans="9:11" x14ac:dyDescent="0.2">
      <c r="I1042205" s="3"/>
      <c r="J1042205" s="3"/>
      <c r="K1042205" s="3"/>
    </row>
    <row r="1042206" spans="9:11" x14ac:dyDescent="0.2">
      <c r="I1042206" s="3"/>
      <c r="J1042206" s="3"/>
      <c r="K1042206" s="3"/>
    </row>
    <row r="1042207" spans="9:11" x14ac:dyDescent="0.2">
      <c r="I1042207" s="3"/>
      <c r="J1042207" s="3"/>
      <c r="K1042207" s="3"/>
    </row>
    <row r="1042208" spans="9:11" x14ac:dyDescent="0.2">
      <c r="I1042208" s="3"/>
      <c r="J1042208" s="3"/>
      <c r="K1042208" s="3"/>
    </row>
    <row r="1042209" spans="9:11" x14ac:dyDescent="0.2">
      <c r="I1042209" s="3"/>
      <c r="J1042209" s="3"/>
      <c r="K1042209" s="3"/>
    </row>
    <row r="1042210" spans="9:11" x14ac:dyDescent="0.2">
      <c r="I1042210" s="3"/>
      <c r="J1042210" s="3"/>
      <c r="K1042210" s="3"/>
    </row>
    <row r="1042211" spans="9:11" x14ac:dyDescent="0.2">
      <c r="I1042211" s="3"/>
      <c r="J1042211" s="3"/>
      <c r="K1042211" s="3"/>
    </row>
    <row r="1042212" spans="9:11" x14ac:dyDescent="0.2">
      <c r="I1042212" s="3"/>
      <c r="J1042212" s="3"/>
      <c r="K1042212" s="3"/>
    </row>
    <row r="1042213" spans="9:11" x14ac:dyDescent="0.2">
      <c r="I1042213" s="3"/>
      <c r="J1042213" s="3"/>
      <c r="K1042213" s="3"/>
    </row>
    <row r="1042214" spans="9:11" x14ac:dyDescent="0.2">
      <c r="I1042214" s="3"/>
      <c r="J1042214" s="3"/>
      <c r="K1042214" s="3"/>
    </row>
    <row r="1042215" spans="9:11" x14ac:dyDescent="0.2">
      <c r="I1042215" s="3"/>
      <c r="J1042215" s="3"/>
      <c r="K1042215" s="3"/>
    </row>
    <row r="1042216" spans="9:11" x14ac:dyDescent="0.2">
      <c r="I1042216" s="3"/>
      <c r="J1042216" s="3"/>
      <c r="K1042216" s="3"/>
    </row>
    <row r="1042217" spans="9:11" x14ac:dyDescent="0.2">
      <c r="I1042217" s="3"/>
      <c r="J1042217" s="3"/>
      <c r="K1042217" s="3"/>
    </row>
    <row r="1042218" spans="9:11" x14ac:dyDescent="0.2">
      <c r="I1042218" s="3"/>
      <c r="J1042218" s="3"/>
      <c r="K1042218" s="3"/>
    </row>
    <row r="1042219" spans="9:11" x14ac:dyDescent="0.2">
      <c r="I1042219" s="3"/>
      <c r="J1042219" s="3"/>
      <c r="K1042219" s="3"/>
    </row>
    <row r="1042220" spans="9:11" x14ac:dyDescent="0.2">
      <c r="I1042220" s="3"/>
      <c r="J1042220" s="3"/>
      <c r="K1042220" s="3"/>
    </row>
    <row r="1042221" spans="9:11" x14ac:dyDescent="0.2">
      <c r="I1042221" s="3"/>
      <c r="J1042221" s="3"/>
      <c r="K1042221" s="3"/>
    </row>
    <row r="1042222" spans="9:11" x14ac:dyDescent="0.2">
      <c r="I1042222" s="3"/>
      <c r="J1042222" s="3"/>
      <c r="K1042222" s="3"/>
    </row>
    <row r="1042223" spans="9:11" x14ac:dyDescent="0.2">
      <c r="I1042223" s="3"/>
      <c r="J1042223" s="3"/>
      <c r="K1042223" s="3"/>
    </row>
    <row r="1042224" spans="9:11" x14ac:dyDescent="0.2">
      <c r="I1042224" s="3"/>
      <c r="J1042224" s="3"/>
      <c r="K1042224" s="3"/>
    </row>
    <row r="1042225" spans="9:11" x14ac:dyDescent="0.2">
      <c r="I1042225" s="3"/>
      <c r="J1042225" s="3"/>
      <c r="K1042225" s="3"/>
    </row>
    <row r="1042226" spans="9:11" x14ac:dyDescent="0.2">
      <c r="I1042226" s="3"/>
      <c r="J1042226" s="3"/>
      <c r="K1042226" s="3"/>
    </row>
    <row r="1042227" spans="9:11" x14ac:dyDescent="0.2">
      <c r="I1042227" s="3"/>
      <c r="J1042227" s="3"/>
      <c r="K1042227" s="3"/>
    </row>
    <row r="1042228" spans="9:11" x14ac:dyDescent="0.2">
      <c r="I1042228" s="3"/>
      <c r="J1042228" s="3"/>
      <c r="K1042228" s="3"/>
    </row>
    <row r="1042229" spans="9:11" x14ac:dyDescent="0.2">
      <c r="I1042229" s="3"/>
      <c r="J1042229" s="3"/>
      <c r="K1042229" s="3"/>
    </row>
    <row r="1042230" spans="9:11" x14ac:dyDescent="0.2">
      <c r="I1042230" s="3"/>
      <c r="J1042230" s="3"/>
      <c r="K1042230" s="3"/>
    </row>
    <row r="1042231" spans="9:11" x14ac:dyDescent="0.2">
      <c r="I1042231" s="3"/>
      <c r="J1042231" s="3"/>
      <c r="K1042231" s="3"/>
    </row>
    <row r="1042232" spans="9:11" x14ac:dyDescent="0.2">
      <c r="I1042232" s="3"/>
      <c r="J1042232" s="3"/>
      <c r="K1042232" s="3"/>
    </row>
    <row r="1042233" spans="9:11" x14ac:dyDescent="0.2">
      <c r="I1042233" s="3"/>
      <c r="J1042233" s="3"/>
      <c r="K1042233" s="3"/>
    </row>
    <row r="1042234" spans="9:11" x14ac:dyDescent="0.2">
      <c r="I1042234" s="3"/>
      <c r="J1042234" s="3"/>
      <c r="K1042234" s="3"/>
    </row>
    <row r="1042235" spans="9:11" x14ac:dyDescent="0.2">
      <c r="I1042235" s="3"/>
      <c r="J1042235" s="3"/>
      <c r="K1042235" s="3"/>
    </row>
    <row r="1042236" spans="9:11" x14ac:dyDescent="0.2">
      <c r="I1042236" s="3"/>
      <c r="J1042236" s="3"/>
      <c r="K1042236" s="3"/>
    </row>
    <row r="1042237" spans="9:11" x14ac:dyDescent="0.2">
      <c r="I1042237" s="3"/>
      <c r="J1042237" s="3"/>
      <c r="K1042237" s="3"/>
    </row>
    <row r="1042238" spans="9:11" x14ac:dyDescent="0.2">
      <c r="I1042238" s="3"/>
      <c r="J1042238" s="3"/>
      <c r="K1042238" s="3"/>
    </row>
    <row r="1042239" spans="9:11" x14ac:dyDescent="0.2">
      <c r="I1042239" s="3"/>
      <c r="J1042239" s="3"/>
      <c r="K1042239" s="3"/>
    </row>
    <row r="1042240" spans="9:11" x14ac:dyDescent="0.2">
      <c r="I1042240" s="3"/>
      <c r="J1042240" s="3"/>
      <c r="K1042240" s="3"/>
    </row>
    <row r="1042241" spans="9:11" x14ac:dyDescent="0.2">
      <c r="I1042241" s="3"/>
      <c r="J1042241" s="3"/>
      <c r="K1042241" s="3"/>
    </row>
    <row r="1042242" spans="9:11" x14ac:dyDescent="0.2">
      <c r="I1042242" s="3"/>
      <c r="J1042242" s="3"/>
      <c r="K1042242" s="3"/>
    </row>
    <row r="1042243" spans="9:11" x14ac:dyDescent="0.2">
      <c r="I1042243" s="3"/>
      <c r="J1042243" s="3"/>
      <c r="K1042243" s="3"/>
    </row>
    <row r="1042244" spans="9:11" x14ac:dyDescent="0.2">
      <c r="I1042244" s="3"/>
      <c r="J1042244" s="3"/>
      <c r="K1042244" s="3"/>
    </row>
    <row r="1042245" spans="9:11" x14ac:dyDescent="0.2">
      <c r="I1042245" s="3"/>
      <c r="J1042245" s="3"/>
      <c r="K1042245" s="3"/>
    </row>
    <row r="1042246" spans="9:11" x14ac:dyDescent="0.2">
      <c r="I1042246" s="3"/>
      <c r="J1042246" s="3"/>
      <c r="K1042246" s="3"/>
    </row>
    <row r="1042247" spans="9:11" x14ac:dyDescent="0.2">
      <c r="I1042247" s="3"/>
      <c r="J1042247" s="3"/>
      <c r="K1042247" s="3"/>
    </row>
    <row r="1042248" spans="9:11" x14ac:dyDescent="0.2">
      <c r="I1042248" s="3"/>
      <c r="J1042248" s="3"/>
      <c r="K1042248" s="3"/>
    </row>
    <row r="1042249" spans="9:11" x14ac:dyDescent="0.2">
      <c r="I1042249" s="3"/>
      <c r="J1042249" s="3"/>
      <c r="K1042249" s="3"/>
    </row>
    <row r="1042250" spans="9:11" x14ac:dyDescent="0.2">
      <c r="I1042250" s="3"/>
      <c r="J1042250" s="3"/>
      <c r="K1042250" s="3"/>
    </row>
    <row r="1042251" spans="9:11" x14ac:dyDescent="0.2">
      <c r="I1042251" s="3"/>
      <c r="J1042251" s="3"/>
      <c r="K1042251" s="3"/>
    </row>
    <row r="1042252" spans="9:11" x14ac:dyDescent="0.2">
      <c r="I1042252" s="3"/>
      <c r="J1042252" s="3"/>
      <c r="K1042252" s="3"/>
    </row>
    <row r="1042253" spans="9:11" x14ac:dyDescent="0.2">
      <c r="I1042253" s="3"/>
      <c r="J1042253" s="3"/>
      <c r="K1042253" s="3"/>
    </row>
    <row r="1042254" spans="9:11" x14ac:dyDescent="0.2">
      <c r="I1042254" s="3"/>
      <c r="J1042254" s="3"/>
      <c r="K1042254" s="3"/>
    </row>
    <row r="1042255" spans="9:11" x14ac:dyDescent="0.2">
      <c r="I1042255" s="3"/>
      <c r="J1042255" s="3"/>
      <c r="K1042255" s="3"/>
    </row>
    <row r="1042256" spans="9:11" x14ac:dyDescent="0.2">
      <c r="I1042256" s="3"/>
      <c r="J1042256" s="3"/>
      <c r="K1042256" s="3"/>
    </row>
    <row r="1042257" spans="9:11" x14ac:dyDescent="0.2">
      <c r="I1042257" s="3"/>
      <c r="J1042257" s="3"/>
      <c r="K1042257" s="3"/>
    </row>
    <row r="1042258" spans="9:11" x14ac:dyDescent="0.2">
      <c r="I1042258" s="3"/>
      <c r="J1042258" s="3"/>
      <c r="K1042258" s="3"/>
    </row>
    <row r="1042259" spans="9:11" x14ac:dyDescent="0.2">
      <c r="I1042259" s="3"/>
      <c r="J1042259" s="3"/>
      <c r="K1042259" s="3"/>
    </row>
    <row r="1042260" spans="9:11" x14ac:dyDescent="0.2">
      <c r="I1042260" s="3"/>
      <c r="J1042260" s="3"/>
      <c r="K1042260" s="3"/>
    </row>
    <row r="1042261" spans="9:11" x14ac:dyDescent="0.2">
      <c r="I1042261" s="3"/>
      <c r="J1042261" s="3"/>
      <c r="K1042261" s="3"/>
    </row>
    <row r="1042262" spans="9:11" x14ac:dyDescent="0.2">
      <c r="I1042262" s="3"/>
      <c r="J1042262" s="3"/>
      <c r="K1042262" s="3"/>
    </row>
    <row r="1042263" spans="9:11" x14ac:dyDescent="0.2">
      <c r="I1042263" s="3"/>
      <c r="J1042263" s="3"/>
      <c r="K1042263" s="3"/>
    </row>
    <row r="1042264" spans="9:11" x14ac:dyDescent="0.2">
      <c r="I1042264" s="3"/>
      <c r="J1042264" s="3"/>
      <c r="K1042264" s="3"/>
    </row>
    <row r="1042265" spans="9:11" x14ac:dyDescent="0.2">
      <c r="I1042265" s="3"/>
      <c r="J1042265" s="3"/>
      <c r="K1042265" s="3"/>
    </row>
    <row r="1042266" spans="9:11" x14ac:dyDescent="0.2">
      <c r="I1042266" s="3"/>
      <c r="J1042266" s="3"/>
      <c r="K1042266" s="3"/>
    </row>
    <row r="1042267" spans="9:11" x14ac:dyDescent="0.2">
      <c r="I1042267" s="3"/>
      <c r="J1042267" s="3"/>
      <c r="K1042267" s="3"/>
    </row>
    <row r="1042268" spans="9:11" x14ac:dyDescent="0.2">
      <c r="I1042268" s="3"/>
      <c r="J1042268" s="3"/>
      <c r="K1042268" s="3"/>
    </row>
    <row r="1042269" spans="9:11" x14ac:dyDescent="0.2">
      <c r="I1042269" s="3"/>
      <c r="J1042269" s="3"/>
      <c r="K1042269" s="3"/>
    </row>
    <row r="1042270" spans="9:11" x14ac:dyDescent="0.2">
      <c r="I1042270" s="3"/>
      <c r="J1042270" s="3"/>
      <c r="K1042270" s="3"/>
    </row>
    <row r="1042271" spans="9:11" x14ac:dyDescent="0.2">
      <c r="I1042271" s="3"/>
      <c r="J1042271" s="3"/>
      <c r="K1042271" s="3"/>
    </row>
    <row r="1042272" spans="9:11" x14ac:dyDescent="0.2">
      <c r="I1042272" s="3"/>
      <c r="J1042272" s="3"/>
      <c r="K1042272" s="3"/>
    </row>
    <row r="1042273" spans="9:11" x14ac:dyDescent="0.2">
      <c r="I1042273" s="3"/>
      <c r="J1042273" s="3"/>
      <c r="K1042273" s="3"/>
    </row>
    <row r="1042274" spans="9:11" x14ac:dyDescent="0.2">
      <c r="I1042274" s="3"/>
      <c r="J1042274" s="3"/>
      <c r="K1042274" s="3"/>
    </row>
    <row r="1042275" spans="9:11" x14ac:dyDescent="0.2">
      <c r="I1042275" s="3"/>
      <c r="J1042275" s="3"/>
      <c r="K1042275" s="3"/>
    </row>
    <row r="1042276" spans="9:11" x14ac:dyDescent="0.2">
      <c r="I1042276" s="3"/>
      <c r="J1042276" s="3"/>
      <c r="K1042276" s="3"/>
    </row>
    <row r="1042277" spans="9:11" x14ac:dyDescent="0.2">
      <c r="I1042277" s="3"/>
      <c r="J1042277" s="3"/>
      <c r="K1042277" s="3"/>
    </row>
    <row r="1042278" spans="9:11" x14ac:dyDescent="0.2">
      <c r="I1042278" s="3"/>
      <c r="J1042278" s="3"/>
      <c r="K1042278" s="3"/>
    </row>
    <row r="1042279" spans="9:11" x14ac:dyDescent="0.2">
      <c r="I1042279" s="3"/>
      <c r="J1042279" s="3"/>
      <c r="K1042279" s="3"/>
    </row>
    <row r="1042280" spans="9:11" x14ac:dyDescent="0.2">
      <c r="I1042280" s="3"/>
      <c r="J1042280" s="3"/>
      <c r="K1042280" s="3"/>
    </row>
    <row r="1042281" spans="9:11" x14ac:dyDescent="0.2">
      <c r="I1042281" s="3"/>
      <c r="J1042281" s="3"/>
      <c r="K1042281" s="3"/>
    </row>
    <row r="1042282" spans="9:11" x14ac:dyDescent="0.2">
      <c r="I1042282" s="3"/>
      <c r="J1042282" s="3"/>
      <c r="K1042282" s="3"/>
    </row>
    <row r="1042283" spans="9:11" x14ac:dyDescent="0.2">
      <c r="I1042283" s="3"/>
      <c r="J1042283" s="3"/>
      <c r="K1042283" s="3"/>
    </row>
    <row r="1042284" spans="9:11" x14ac:dyDescent="0.2">
      <c r="I1042284" s="3"/>
      <c r="J1042284" s="3"/>
      <c r="K1042284" s="3"/>
    </row>
    <row r="1042285" spans="9:11" x14ac:dyDescent="0.2">
      <c r="I1042285" s="3"/>
      <c r="J1042285" s="3"/>
      <c r="K1042285" s="3"/>
    </row>
    <row r="1042286" spans="9:11" x14ac:dyDescent="0.2">
      <c r="I1042286" s="3"/>
      <c r="J1042286" s="3"/>
      <c r="K1042286" s="3"/>
    </row>
    <row r="1042287" spans="9:11" x14ac:dyDescent="0.2">
      <c r="I1042287" s="3"/>
      <c r="J1042287" s="3"/>
      <c r="K1042287" s="3"/>
    </row>
    <row r="1042288" spans="9:11" x14ac:dyDescent="0.2">
      <c r="I1042288" s="3"/>
      <c r="J1042288" s="3"/>
      <c r="K1042288" s="3"/>
    </row>
    <row r="1042289" spans="9:11" x14ac:dyDescent="0.2">
      <c r="I1042289" s="3"/>
      <c r="J1042289" s="3"/>
      <c r="K1042289" s="3"/>
    </row>
    <row r="1042290" spans="9:11" x14ac:dyDescent="0.2">
      <c r="I1042290" s="3"/>
      <c r="J1042290" s="3"/>
      <c r="K1042290" s="3"/>
    </row>
    <row r="1042291" spans="9:11" x14ac:dyDescent="0.2">
      <c r="I1042291" s="3"/>
      <c r="J1042291" s="3"/>
      <c r="K1042291" s="3"/>
    </row>
    <row r="1042292" spans="9:11" x14ac:dyDescent="0.2">
      <c r="I1042292" s="3"/>
      <c r="J1042292" s="3"/>
      <c r="K1042292" s="3"/>
    </row>
    <row r="1042293" spans="9:11" x14ac:dyDescent="0.2">
      <c r="I1042293" s="3"/>
      <c r="J1042293" s="3"/>
      <c r="K1042293" s="3"/>
    </row>
    <row r="1042294" spans="9:11" x14ac:dyDescent="0.2">
      <c r="I1042294" s="3"/>
      <c r="J1042294" s="3"/>
      <c r="K1042294" s="3"/>
    </row>
    <row r="1042295" spans="9:11" x14ac:dyDescent="0.2">
      <c r="I1042295" s="3"/>
      <c r="J1042295" s="3"/>
      <c r="K1042295" s="3"/>
    </row>
    <row r="1042296" spans="9:11" x14ac:dyDescent="0.2">
      <c r="I1042296" s="3"/>
      <c r="J1042296" s="3"/>
      <c r="K1042296" s="3"/>
    </row>
    <row r="1042297" spans="9:11" x14ac:dyDescent="0.2">
      <c r="I1042297" s="3"/>
      <c r="J1042297" s="3"/>
      <c r="K1042297" s="3"/>
    </row>
    <row r="1042298" spans="9:11" x14ac:dyDescent="0.2">
      <c r="I1042298" s="3"/>
      <c r="J1042298" s="3"/>
      <c r="K1042298" s="3"/>
    </row>
    <row r="1042299" spans="9:11" x14ac:dyDescent="0.2">
      <c r="I1042299" s="3"/>
      <c r="J1042299" s="3"/>
      <c r="K1042299" s="3"/>
    </row>
    <row r="1042300" spans="9:11" x14ac:dyDescent="0.2">
      <c r="I1042300" s="3"/>
      <c r="J1042300" s="3"/>
      <c r="K1042300" s="3"/>
    </row>
    <row r="1042301" spans="9:11" x14ac:dyDescent="0.2">
      <c r="I1042301" s="3"/>
      <c r="J1042301" s="3"/>
      <c r="K1042301" s="3"/>
    </row>
    <row r="1042302" spans="9:11" x14ac:dyDescent="0.2">
      <c r="I1042302" s="3"/>
      <c r="J1042302" s="3"/>
      <c r="K1042302" s="3"/>
    </row>
    <row r="1042303" spans="9:11" x14ac:dyDescent="0.2">
      <c r="I1042303" s="3"/>
      <c r="J1042303" s="3"/>
      <c r="K1042303" s="3"/>
    </row>
    <row r="1042304" spans="9:11" x14ac:dyDescent="0.2">
      <c r="I1042304" s="3"/>
      <c r="J1042304" s="3"/>
      <c r="K1042304" s="3"/>
    </row>
    <row r="1042305" spans="9:11" x14ac:dyDescent="0.2">
      <c r="I1042305" s="3"/>
      <c r="J1042305" s="3"/>
      <c r="K1042305" s="3"/>
    </row>
    <row r="1042306" spans="9:11" x14ac:dyDescent="0.2">
      <c r="I1042306" s="3"/>
      <c r="J1042306" s="3"/>
      <c r="K1042306" s="3"/>
    </row>
    <row r="1042307" spans="9:11" x14ac:dyDescent="0.2">
      <c r="I1042307" s="3"/>
      <c r="J1042307" s="3"/>
      <c r="K1042307" s="3"/>
    </row>
    <row r="1042308" spans="9:11" x14ac:dyDescent="0.2">
      <c r="I1042308" s="3"/>
      <c r="J1042308" s="3"/>
      <c r="K1042308" s="3"/>
    </row>
    <row r="1042309" spans="9:11" x14ac:dyDescent="0.2">
      <c r="I1042309" s="3"/>
      <c r="J1042309" s="3"/>
      <c r="K1042309" s="3"/>
    </row>
    <row r="1042310" spans="9:11" x14ac:dyDescent="0.2">
      <c r="I1042310" s="3"/>
      <c r="J1042310" s="3"/>
      <c r="K1042310" s="3"/>
    </row>
    <row r="1042311" spans="9:11" x14ac:dyDescent="0.2">
      <c r="I1042311" s="3"/>
      <c r="J1042311" s="3"/>
      <c r="K1042311" s="3"/>
    </row>
    <row r="1042312" spans="9:11" x14ac:dyDescent="0.2">
      <c r="I1042312" s="3"/>
      <c r="J1042312" s="3"/>
      <c r="K1042312" s="3"/>
    </row>
    <row r="1042313" spans="9:11" x14ac:dyDescent="0.2">
      <c r="I1042313" s="3"/>
      <c r="J1042313" s="3"/>
      <c r="K1042313" s="3"/>
    </row>
    <row r="1042314" spans="9:11" x14ac:dyDescent="0.2">
      <c r="I1042314" s="3"/>
      <c r="J1042314" s="3"/>
      <c r="K1042314" s="3"/>
    </row>
    <row r="1042315" spans="9:11" x14ac:dyDescent="0.2">
      <c r="I1042315" s="3"/>
      <c r="J1042315" s="3"/>
      <c r="K1042315" s="3"/>
    </row>
    <row r="1042316" spans="9:11" x14ac:dyDescent="0.2">
      <c r="I1042316" s="3"/>
      <c r="J1042316" s="3"/>
      <c r="K1042316" s="3"/>
    </row>
    <row r="1042317" spans="9:11" x14ac:dyDescent="0.2">
      <c r="I1042317" s="3"/>
      <c r="J1042317" s="3"/>
      <c r="K1042317" s="3"/>
    </row>
    <row r="1042318" spans="9:11" x14ac:dyDescent="0.2">
      <c r="I1042318" s="3"/>
      <c r="J1042318" s="3"/>
      <c r="K1042318" s="3"/>
    </row>
    <row r="1042319" spans="9:11" x14ac:dyDescent="0.2">
      <c r="I1042319" s="3"/>
      <c r="J1042319" s="3"/>
      <c r="K1042319" s="3"/>
    </row>
    <row r="1042320" spans="9:11" x14ac:dyDescent="0.2">
      <c r="I1042320" s="3"/>
      <c r="J1042320" s="3"/>
      <c r="K1042320" s="3"/>
    </row>
    <row r="1042321" spans="9:11" x14ac:dyDescent="0.2">
      <c r="I1042321" s="3"/>
      <c r="J1042321" s="3"/>
      <c r="K1042321" s="3"/>
    </row>
    <row r="1042322" spans="9:11" x14ac:dyDescent="0.2">
      <c r="I1042322" s="3"/>
      <c r="J1042322" s="3"/>
      <c r="K1042322" s="3"/>
    </row>
    <row r="1042323" spans="9:11" x14ac:dyDescent="0.2">
      <c r="I1042323" s="3"/>
      <c r="J1042323" s="3"/>
      <c r="K1042323" s="3"/>
    </row>
    <row r="1042324" spans="9:11" x14ac:dyDescent="0.2">
      <c r="I1042324" s="3"/>
      <c r="J1042324" s="3"/>
      <c r="K1042324" s="3"/>
    </row>
    <row r="1042325" spans="9:11" x14ac:dyDescent="0.2">
      <c r="I1042325" s="3"/>
      <c r="J1042325" s="3"/>
      <c r="K1042325" s="3"/>
    </row>
    <row r="1042326" spans="9:11" x14ac:dyDescent="0.2">
      <c r="I1042326" s="3"/>
      <c r="J1042326" s="3"/>
      <c r="K1042326" s="3"/>
    </row>
    <row r="1042327" spans="9:11" x14ac:dyDescent="0.2">
      <c r="I1042327" s="3"/>
      <c r="J1042327" s="3"/>
      <c r="K1042327" s="3"/>
    </row>
    <row r="1042328" spans="9:11" x14ac:dyDescent="0.2">
      <c r="I1042328" s="3"/>
      <c r="J1042328" s="3"/>
      <c r="K1042328" s="3"/>
    </row>
    <row r="1042329" spans="9:11" x14ac:dyDescent="0.2">
      <c r="I1042329" s="3"/>
      <c r="J1042329" s="3"/>
      <c r="K1042329" s="3"/>
    </row>
    <row r="1042330" spans="9:11" x14ac:dyDescent="0.2">
      <c r="I1042330" s="3"/>
      <c r="J1042330" s="3"/>
      <c r="K1042330" s="3"/>
    </row>
    <row r="1042331" spans="9:11" x14ac:dyDescent="0.2">
      <c r="I1042331" s="3"/>
      <c r="J1042331" s="3"/>
      <c r="K1042331" s="3"/>
    </row>
    <row r="1042332" spans="9:11" x14ac:dyDescent="0.2">
      <c r="I1042332" s="3"/>
      <c r="J1042332" s="3"/>
      <c r="K1042332" s="3"/>
    </row>
    <row r="1042333" spans="9:11" x14ac:dyDescent="0.2">
      <c r="I1042333" s="3"/>
      <c r="J1042333" s="3"/>
      <c r="K1042333" s="3"/>
    </row>
    <row r="1042334" spans="9:11" x14ac:dyDescent="0.2">
      <c r="I1042334" s="3"/>
      <c r="J1042334" s="3"/>
      <c r="K1042334" s="3"/>
    </row>
    <row r="1042335" spans="9:11" x14ac:dyDescent="0.2">
      <c r="I1042335" s="3"/>
      <c r="J1042335" s="3"/>
      <c r="K1042335" s="3"/>
    </row>
    <row r="1042336" spans="9:11" x14ac:dyDescent="0.2">
      <c r="I1042336" s="3"/>
      <c r="J1042336" s="3"/>
      <c r="K1042336" s="3"/>
    </row>
    <row r="1042337" spans="9:11" x14ac:dyDescent="0.2">
      <c r="I1042337" s="3"/>
      <c r="J1042337" s="3"/>
      <c r="K1042337" s="3"/>
    </row>
    <row r="1042338" spans="9:11" x14ac:dyDescent="0.2">
      <c r="I1042338" s="3"/>
      <c r="J1042338" s="3"/>
      <c r="K1042338" s="3"/>
    </row>
    <row r="1042339" spans="9:11" x14ac:dyDescent="0.2">
      <c r="I1042339" s="3"/>
      <c r="J1042339" s="3"/>
      <c r="K1042339" s="3"/>
    </row>
    <row r="1042340" spans="9:11" x14ac:dyDescent="0.2">
      <c r="I1042340" s="3"/>
      <c r="J1042340" s="3"/>
      <c r="K1042340" s="3"/>
    </row>
    <row r="1042341" spans="9:11" x14ac:dyDescent="0.2">
      <c r="I1042341" s="3"/>
      <c r="J1042341" s="3"/>
      <c r="K1042341" s="3"/>
    </row>
    <row r="1042342" spans="9:11" x14ac:dyDescent="0.2">
      <c r="I1042342" s="3"/>
      <c r="J1042342" s="3"/>
      <c r="K1042342" s="3"/>
    </row>
    <row r="1042343" spans="9:11" x14ac:dyDescent="0.2">
      <c r="I1042343" s="3"/>
      <c r="J1042343" s="3"/>
      <c r="K1042343" s="3"/>
    </row>
    <row r="1042344" spans="9:11" x14ac:dyDescent="0.2">
      <c r="I1042344" s="3"/>
      <c r="J1042344" s="3"/>
      <c r="K1042344" s="3"/>
    </row>
    <row r="1042345" spans="9:11" x14ac:dyDescent="0.2">
      <c r="I1042345" s="3"/>
      <c r="J1042345" s="3"/>
      <c r="K1042345" s="3"/>
    </row>
    <row r="1042346" spans="9:11" x14ac:dyDescent="0.2">
      <c r="I1042346" s="3"/>
      <c r="J1042346" s="3"/>
      <c r="K1042346" s="3"/>
    </row>
    <row r="1042347" spans="9:11" x14ac:dyDescent="0.2">
      <c r="I1042347" s="3"/>
      <c r="J1042347" s="3"/>
      <c r="K1042347" s="3"/>
    </row>
    <row r="1042348" spans="9:11" x14ac:dyDescent="0.2">
      <c r="I1042348" s="3"/>
      <c r="J1042348" s="3"/>
      <c r="K1042348" s="3"/>
    </row>
    <row r="1042349" spans="9:11" x14ac:dyDescent="0.2">
      <c r="I1042349" s="3"/>
      <c r="J1042349" s="3"/>
      <c r="K1042349" s="3"/>
    </row>
    <row r="1042350" spans="9:11" x14ac:dyDescent="0.2">
      <c r="I1042350" s="3"/>
      <c r="J1042350" s="3"/>
      <c r="K1042350" s="3"/>
    </row>
    <row r="1042351" spans="9:11" x14ac:dyDescent="0.2">
      <c r="I1042351" s="3"/>
      <c r="J1042351" s="3"/>
      <c r="K1042351" s="3"/>
    </row>
    <row r="1042352" spans="9:11" x14ac:dyDescent="0.2">
      <c r="I1042352" s="3"/>
      <c r="J1042352" s="3"/>
      <c r="K1042352" s="3"/>
    </row>
    <row r="1042353" spans="9:11" x14ac:dyDescent="0.2">
      <c r="I1042353" s="3"/>
      <c r="J1042353" s="3"/>
      <c r="K1042353" s="3"/>
    </row>
    <row r="1042354" spans="9:11" x14ac:dyDescent="0.2">
      <c r="I1042354" s="3"/>
      <c r="J1042354" s="3"/>
      <c r="K1042354" s="3"/>
    </row>
    <row r="1042355" spans="9:11" x14ac:dyDescent="0.2">
      <c r="I1042355" s="3"/>
      <c r="J1042355" s="3"/>
      <c r="K1042355" s="3"/>
    </row>
    <row r="1042356" spans="9:11" x14ac:dyDescent="0.2">
      <c r="I1042356" s="3"/>
      <c r="J1042356" s="3"/>
      <c r="K1042356" s="3"/>
    </row>
    <row r="1042357" spans="9:11" x14ac:dyDescent="0.2">
      <c r="I1042357" s="3"/>
      <c r="J1042357" s="3"/>
      <c r="K1042357" s="3"/>
    </row>
    <row r="1042358" spans="9:11" x14ac:dyDescent="0.2">
      <c r="I1042358" s="3"/>
      <c r="J1042358" s="3"/>
      <c r="K1042358" s="3"/>
    </row>
    <row r="1042359" spans="9:11" x14ac:dyDescent="0.2">
      <c r="I1042359" s="3"/>
      <c r="J1042359" s="3"/>
      <c r="K1042359" s="3"/>
    </row>
    <row r="1042360" spans="9:11" x14ac:dyDescent="0.2">
      <c r="I1042360" s="3"/>
      <c r="J1042360" s="3"/>
      <c r="K1042360" s="3"/>
    </row>
    <row r="1042361" spans="9:11" x14ac:dyDescent="0.2">
      <c r="I1042361" s="3"/>
      <c r="J1042361" s="3"/>
      <c r="K1042361" s="3"/>
    </row>
    <row r="1042362" spans="9:11" x14ac:dyDescent="0.2">
      <c r="I1042362" s="3"/>
      <c r="J1042362" s="3"/>
      <c r="K1042362" s="3"/>
    </row>
    <row r="1042363" spans="9:11" x14ac:dyDescent="0.2">
      <c r="I1042363" s="3"/>
      <c r="J1042363" s="3"/>
      <c r="K1042363" s="3"/>
    </row>
    <row r="1042364" spans="9:11" x14ac:dyDescent="0.2">
      <c r="I1042364" s="3"/>
      <c r="J1042364" s="3"/>
      <c r="K1042364" s="3"/>
    </row>
    <row r="1042365" spans="9:11" x14ac:dyDescent="0.2">
      <c r="I1042365" s="3"/>
      <c r="J1042365" s="3"/>
      <c r="K1042365" s="3"/>
    </row>
    <row r="1042366" spans="9:11" x14ac:dyDescent="0.2">
      <c r="I1042366" s="3"/>
      <c r="J1042366" s="3"/>
      <c r="K1042366" s="3"/>
    </row>
    <row r="1042367" spans="9:11" x14ac:dyDescent="0.2">
      <c r="I1042367" s="3"/>
      <c r="J1042367" s="3"/>
      <c r="K1042367" s="3"/>
    </row>
    <row r="1042368" spans="9:11" x14ac:dyDescent="0.2">
      <c r="I1042368" s="3"/>
      <c r="J1042368" s="3"/>
      <c r="K1042368" s="3"/>
    </row>
    <row r="1042369" spans="9:11" x14ac:dyDescent="0.2">
      <c r="I1042369" s="3"/>
      <c r="J1042369" s="3"/>
      <c r="K1042369" s="3"/>
    </row>
    <row r="1042370" spans="9:11" x14ac:dyDescent="0.2">
      <c r="I1042370" s="3"/>
      <c r="J1042370" s="3"/>
      <c r="K1042370" s="3"/>
    </row>
    <row r="1042371" spans="9:11" x14ac:dyDescent="0.2">
      <c r="I1042371" s="3"/>
      <c r="J1042371" s="3"/>
      <c r="K1042371" s="3"/>
    </row>
    <row r="1042372" spans="9:11" x14ac:dyDescent="0.2">
      <c r="I1042372" s="3"/>
      <c r="J1042372" s="3"/>
      <c r="K1042372" s="3"/>
    </row>
    <row r="1042373" spans="9:11" x14ac:dyDescent="0.2">
      <c r="I1042373" s="3"/>
      <c r="J1042373" s="3"/>
      <c r="K1042373" s="3"/>
    </row>
    <row r="1042374" spans="9:11" x14ac:dyDescent="0.2">
      <c r="I1042374" s="3"/>
      <c r="J1042374" s="3"/>
      <c r="K1042374" s="3"/>
    </row>
    <row r="1042375" spans="9:11" x14ac:dyDescent="0.2">
      <c r="I1042375" s="3"/>
      <c r="J1042375" s="3"/>
      <c r="K1042375" s="3"/>
    </row>
    <row r="1042376" spans="9:11" x14ac:dyDescent="0.2">
      <c r="I1042376" s="3"/>
      <c r="J1042376" s="3"/>
      <c r="K1042376" s="3"/>
    </row>
    <row r="1042377" spans="9:11" x14ac:dyDescent="0.2">
      <c r="I1042377" s="3"/>
      <c r="J1042377" s="3"/>
      <c r="K1042377" s="3"/>
    </row>
    <row r="1042378" spans="9:11" x14ac:dyDescent="0.2">
      <c r="I1042378" s="3"/>
      <c r="J1042378" s="3"/>
      <c r="K1042378" s="3"/>
    </row>
    <row r="1042379" spans="9:11" x14ac:dyDescent="0.2">
      <c r="I1042379" s="3"/>
      <c r="J1042379" s="3"/>
      <c r="K1042379" s="3"/>
    </row>
    <row r="1042380" spans="9:11" x14ac:dyDescent="0.2">
      <c r="I1042380" s="3"/>
      <c r="J1042380" s="3"/>
      <c r="K1042380" s="3"/>
    </row>
    <row r="1042381" spans="9:11" x14ac:dyDescent="0.2">
      <c r="I1042381" s="3"/>
      <c r="J1042381" s="3"/>
      <c r="K1042381" s="3"/>
    </row>
    <row r="1042382" spans="9:11" x14ac:dyDescent="0.2">
      <c r="I1042382" s="3"/>
      <c r="J1042382" s="3"/>
      <c r="K1042382" s="3"/>
    </row>
    <row r="1042383" spans="9:11" x14ac:dyDescent="0.2">
      <c r="I1042383" s="3"/>
      <c r="J1042383" s="3"/>
      <c r="K1042383" s="3"/>
    </row>
    <row r="1042384" spans="9:11" x14ac:dyDescent="0.2">
      <c r="I1042384" s="3"/>
      <c r="J1042384" s="3"/>
      <c r="K1042384" s="3"/>
    </row>
    <row r="1042385" spans="9:11" x14ac:dyDescent="0.2">
      <c r="I1042385" s="3"/>
      <c r="J1042385" s="3"/>
      <c r="K1042385" s="3"/>
    </row>
    <row r="1042386" spans="9:11" x14ac:dyDescent="0.2">
      <c r="I1042386" s="3"/>
      <c r="J1042386" s="3"/>
      <c r="K1042386" s="3"/>
    </row>
    <row r="1042387" spans="9:11" x14ac:dyDescent="0.2">
      <c r="I1042387" s="3"/>
      <c r="J1042387" s="3"/>
      <c r="K1042387" s="3"/>
    </row>
    <row r="1042388" spans="9:11" x14ac:dyDescent="0.2">
      <c r="I1042388" s="3"/>
      <c r="J1042388" s="3"/>
      <c r="K1042388" s="3"/>
    </row>
    <row r="1042389" spans="9:11" x14ac:dyDescent="0.2">
      <c r="I1042389" s="3"/>
      <c r="J1042389" s="3"/>
      <c r="K1042389" s="3"/>
    </row>
    <row r="1042390" spans="9:11" x14ac:dyDescent="0.2">
      <c r="I1042390" s="3"/>
      <c r="J1042390" s="3"/>
      <c r="K1042390" s="3"/>
    </row>
    <row r="1042391" spans="9:11" x14ac:dyDescent="0.2">
      <c r="I1042391" s="3"/>
      <c r="J1042391" s="3"/>
      <c r="K1042391" s="3"/>
    </row>
    <row r="1042392" spans="9:11" x14ac:dyDescent="0.2">
      <c r="I1042392" s="3"/>
      <c r="J1042392" s="3"/>
      <c r="K1042392" s="3"/>
    </row>
    <row r="1042393" spans="9:11" x14ac:dyDescent="0.2">
      <c r="I1042393" s="3"/>
      <c r="J1042393" s="3"/>
      <c r="K1042393" s="3"/>
    </row>
    <row r="1042394" spans="9:11" x14ac:dyDescent="0.2">
      <c r="I1042394" s="3"/>
      <c r="J1042394" s="3"/>
      <c r="K1042394" s="3"/>
    </row>
    <row r="1042395" spans="9:11" x14ac:dyDescent="0.2">
      <c r="I1042395" s="3"/>
      <c r="J1042395" s="3"/>
      <c r="K1042395" s="3"/>
    </row>
    <row r="1042396" spans="9:11" x14ac:dyDescent="0.2">
      <c r="I1042396" s="3"/>
      <c r="J1042396" s="3"/>
      <c r="K1042396" s="3"/>
    </row>
    <row r="1042397" spans="9:11" x14ac:dyDescent="0.2">
      <c r="I1042397" s="3"/>
      <c r="J1042397" s="3"/>
      <c r="K1042397" s="3"/>
    </row>
    <row r="1042398" spans="9:11" x14ac:dyDescent="0.2">
      <c r="I1042398" s="3"/>
      <c r="J1042398" s="3"/>
      <c r="K1042398" s="3"/>
    </row>
    <row r="1042399" spans="9:11" x14ac:dyDescent="0.2">
      <c r="I1042399" s="3"/>
      <c r="J1042399" s="3"/>
      <c r="K1042399" s="3"/>
    </row>
    <row r="1042400" spans="9:11" x14ac:dyDescent="0.2">
      <c r="I1042400" s="3"/>
      <c r="J1042400" s="3"/>
      <c r="K1042400" s="3"/>
    </row>
    <row r="1042401" spans="9:11" x14ac:dyDescent="0.2">
      <c r="I1042401" s="3"/>
      <c r="J1042401" s="3"/>
      <c r="K1042401" s="3"/>
    </row>
    <row r="1042402" spans="9:11" x14ac:dyDescent="0.2">
      <c r="I1042402" s="3"/>
      <c r="J1042402" s="3"/>
      <c r="K1042402" s="3"/>
    </row>
    <row r="1042403" spans="9:11" x14ac:dyDescent="0.2">
      <c r="I1042403" s="3"/>
      <c r="J1042403" s="3"/>
      <c r="K1042403" s="3"/>
    </row>
    <row r="1042404" spans="9:11" x14ac:dyDescent="0.2">
      <c r="I1042404" s="3"/>
      <c r="J1042404" s="3"/>
      <c r="K1042404" s="3"/>
    </row>
    <row r="1042405" spans="9:11" x14ac:dyDescent="0.2">
      <c r="I1042405" s="3"/>
      <c r="J1042405" s="3"/>
      <c r="K1042405" s="3"/>
    </row>
    <row r="1042406" spans="9:11" x14ac:dyDescent="0.2">
      <c r="I1042406" s="3"/>
      <c r="J1042406" s="3"/>
      <c r="K1042406" s="3"/>
    </row>
    <row r="1042407" spans="9:11" x14ac:dyDescent="0.2">
      <c r="I1042407" s="3"/>
      <c r="J1042407" s="3"/>
      <c r="K1042407" s="3"/>
    </row>
    <row r="1042408" spans="9:11" x14ac:dyDescent="0.2">
      <c r="I1042408" s="3"/>
      <c r="J1042408" s="3"/>
      <c r="K1042408" s="3"/>
    </row>
    <row r="1042409" spans="9:11" x14ac:dyDescent="0.2">
      <c r="I1042409" s="3"/>
      <c r="J1042409" s="3"/>
      <c r="K1042409" s="3"/>
    </row>
    <row r="1042410" spans="9:11" x14ac:dyDescent="0.2">
      <c r="I1042410" s="3"/>
      <c r="J1042410" s="3"/>
      <c r="K1042410" s="3"/>
    </row>
    <row r="1042411" spans="9:11" x14ac:dyDescent="0.2">
      <c r="I1042411" s="3"/>
      <c r="J1042411" s="3"/>
      <c r="K1042411" s="3"/>
    </row>
    <row r="1042412" spans="9:11" x14ac:dyDescent="0.2">
      <c r="I1042412" s="3"/>
      <c r="J1042412" s="3"/>
      <c r="K1042412" s="3"/>
    </row>
    <row r="1042413" spans="9:11" x14ac:dyDescent="0.2">
      <c r="I1042413" s="3"/>
      <c r="J1042413" s="3"/>
      <c r="K1042413" s="3"/>
    </row>
    <row r="1042414" spans="9:11" x14ac:dyDescent="0.2">
      <c r="I1042414" s="3"/>
      <c r="J1042414" s="3"/>
      <c r="K1042414" s="3"/>
    </row>
    <row r="1042415" spans="9:11" x14ac:dyDescent="0.2">
      <c r="I1042415" s="3"/>
      <c r="J1042415" s="3"/>
      <c r="K1042415" s="3"/>
    </row>
    <row r="1042416" spans="9:11" x14ac:dyDescent="0.2">
      <c r="I1042416" s="3"/>
      <c r="J1042416" s="3"/>
      <c r="K1042416" s="3"/>
    </row>
    <row r="1042417" spans="9:11" x14ac:dyDescent="0.2">
      <c r="I1042417" s="3"/>
      <c r="J1042417" s="3"/>
      <c r="K1042417" s="3"/>
    </row>
    <row r="1042418" spans="9:11" x14ac:dyDescent="0.2">
      <c r="I1042418" s="3"/>
      <c r="J1042418" s="3"/>
      <c r="K1042418" s="3"/>
    </row>
    <row r="1042419" spans="9:11" x14ac:dyDescent="0.2">
      <c r="I1042419" s="3"/>
      <c r="J1042419" s="3"/>
      <c r="K1042419" s="3"/>
    </row>
    <row r="1042420" spans="9:11" x14ac:dyDescent="0.2">
      <c r="I1042420" s="3"/>
      <c r="J1042420" s="3"/>
      <c r="K1042420" s="3"/>
    </row>
    <row r="1042421" spans="9:11" x14ac:dyDescent="0.2">
      <c r="I1042421" s="3"/>
      <c r="J1042421" s="3"/>
      <c r="K1042421" s="3"/>
    </row>
    <row r="1042422" spans="9:11" x14ac:dyDescent="0.2">
      <c r="I1042422" s="3"/>
      <c r="J1042422" s="3"/>
      <c r="K1042422" s="3"/>
    </row>
    <row r="1042423" spans="9:11" x14ac:dyDescent="0.2">
      <c r="I1042423" s="3"/>
      <c r="J1042423" s="3"/>
      <c r="K1042423" s="3"/>
    </row>
    <row r="1042424" spans="9:11" x14ac:dyDescent="0.2">
      <c r="I1042424" s="3"/>
      <c r="J1042424" s="3"/>
      <c r="K1042424" s="3"/>
    </row>
    <row r="1042425" spans="9:11" x14ac:dyDescent="0.2">
      <c r="I1042425" s="3"/>
      <c r="J1042425" s="3"/>
      <c r="K1042425" s="3"/>
    </row>
    <row r="1042426" spans="9:11" x14ac:dyDescent="0.2">
      <c r="I1042426" s="3"/>
      <c r="J1042426" s="3"/>
      <c r="K1042426" s="3"/>
    </row>
    <row r="1042427" spans="9:11" x14ac:dyDescent="0.2">
      <c r="I1042427" s="3"/>
      <c r="J1042427" s="3"/>
      <c r="K1042427" s="3"/>
    </row>
    <row r="1042428" spans="9:11" x14ac:dyDescent="0.2">
      <c r="I1042428" s="3"/>
      <c r="J1042428" s="3"/>
      <c r="K1042428" s="3"/>
    </row>
    <row r="1042429" spans="9:11" x14ac:dyDescent="0.2">
      <c r="I1042429" s="3"/>
      <c r="J1042429" s="3"/>
      <c r="K1042429" s="3"/>
    </row>
    <row r="1042430" spans="9:11" x14ac:dyDescent="0.2">
      <c r="I1042430" s="3"/>
      <c r="J1042430" s="3"/>
      <c r="K1042430" s="3"/>
    </row>
    <row r="1042431" spans="9:11" x14ac:dyDescent="0.2">
      <c r="I1042431" s="3"/>
      <c r="J1042431" s="3"/>
      <c r="K1042431" s="3"/>
    </row>
    <row r="1042432" spans="9:11" x14ac:dyDescent="0.2">
      <c r="I1042432" s="3"/>
      <c r="J1042432" s="3"/>
      <c r="K1042432" s="3"/>
    </row>
    <row r="1042433" spans="9:11" x14ac:dyDescent="0.2">
      <c r="I1042433" s="3"/>
      <c r="J1042433" s="3"/>
      <c r="K1042433" s="3"/>
    </row>
    <row r="1042434" spans="9:11" x14ac:dyDescent="0.2">
      <c r="I1042434" s="3"/>
      <c r="J1042434" s="3"/>
      <c r="K1042434" s="3"/>
    </row>
    <row r="1042435" spans="9:11" x14ac:dyDescent="0.2">
      <c r="I1042435" s="3"/>
      <c r="J1042435" s="3"/>
      <c r="K1042435" s="3"/>
    </row>
    <row r="1042436" spans="9:11" x14ac:dyDescent="0.2">
      <c r="I1042436" s="3"/>
      <c r="J1042436" s="3"/>
      <c r="K1042436" s="3"/>
    </row>
    <row r="1042437" spans="9:11" x14ac:dyDescent="0.2">
      <c r="I1042437" s="3"/>
      <c r="J1042437" s="3"/>
      <c r="K1042437" s="3"/>
    </row>
    <row r="1042438" spans="9:11" x14ac:dyDescent="0.2">
      <c r="I1042438" s="3"/>
      <c r="J1042438" s="3"/>
      <c r="K1042438" s="3"/>
    </row>
    <row r="1042439" spans="9:11" x14ac:dyDescent="0.2">
      <c r="I1042439" s="3"/>
      <c r="J1042439" s="3"/>
      <c r="K1042439" s="3"/>
    </row>
    <row r="1042440" spans="9:11" x14ac:dyDescent="0.2">
      <c r="I1042440" s="3"/>
      <c r="J1042440" s="3"/>
      <c r="K1042440" s="3"/>
    </row>
    <row r="1042441" spans="9:11" x14ac:dyDescent="0.2">
      <c r="I1042441" s="3"/>
      <c r="J1042441" s="3"/>
      <c r="K1042441" s="3"/>
    </row>
    <row r="1042442" spans="9:11" x14ac:dyDescent="0.2">
      <c r="I1042442" s="3"/>
      <c r="J1042442" s="3"/>
      <c r="K1042442" s="3"/>
    </row>
    <row r="1042443" spans="9:11" x14ac:dyDescent="0.2">
      <c r="I1042443" s="3"/>
      <c r="J1042443" s="3"/>
      <c r="K1042443" s="3"/>
    </row>
    <row r="1042444" spans="9:11" x14ac:dyDescent="0.2">
      <c r="I1042444" s="3"/>
      <c r="J1042444" s="3"/>
      <c r="K1042444" s="3"/>
    </row>
    <row r="1042445" spans="9:11" x14ac:dyDescent="0.2">
      <c r="I1042445" s="3"/>
      <c r="J1042445" s="3"/>
      <c r="K1042445" s="3"/>
    </row>
    <row r="1042446" spans="9:11" x14ac:dyDescent="0.2">
      <c r="I1042446" s="3"/>
      <c r="J1042446" s="3"/>
      <c r="K1042446" s="3"/>
    </row>
    <row r="1042447" spans="9:11" x14ac:dyDescent="0.2">
      <c r="I1042447" s="3"/>
      <c r="J1042447" s="3"/>
      <c r="K1042447" s="3"/>
    </row>
    <row r="1042448" spans="9:11" x14ac:dyDescent="0.2">
      <c r="I1042448" s="3"/>
      <c r="J1042448" s="3"/>
      <c r="K1042448" s="3"/>
    </row>
    <row r="1042449" spans="9:11" x14ac:dyDescent="0.2">
      <c r="I1042449" s="3"/>
      <c r="J1042449" s="3"/>
      <c r="K1042449" s="3"/>
    </row>
    <row r="1042450" spans="9:11" x14ac:dyDescent="0.2">
      <c r="I1042450" s="3"/>
      <c r="J1042450" s="3"/>
      <c r="K1042450" s="3"/>
    </row>
    <row r="1042451" spans="9:11" x14ac:dyDescent="0.2">
      <c r="I1042451" s="3"/>
      <c r="J1042451" s="3"/>
      <c r="K1042451" s="3"/>
    </row>
    <row r="1042452" spans="9:11" x14ac:dyDescent="0.2">
      <c r="I1042452" s="3"/>
      <c r="J1042452" s="3"/>
      <c r="K1042452" s="3"/>
    </row>
    <row r="1042453" spans="9:11" x14ac:dyDescent="0.2">
      <c r="I1042453" s="3"/>
      <c r="J1042453" s="3"/>
      <c r="K1042453" s="3"/>
    </row>
    <row r="1042454" spans="9:11" x14ac:dyDescent="0.2">
      <c r="I1042454" s="3"/>
      <c r="J1042454" s="3"/>
      <c r="K1042454" s="3"/>
    </row>
    <row r="1042455" spans="9:11" x14ac:dyDescent="0.2">
      <c r="I1042455" s="3"/>
      <c r="J1042455" s="3"/>
      <c r="K1042455" s="3"/>
    </row>
    <row r="1042456" spans="9:11" x14ac:dyDescent="0.2">
      <c r="I1042456" s="3"/>
      <c r="J1042456" s="3"/>
      <c r="K1042456" s="3"/>
    </row>
    <row r="1042457" spans="9:11" x14ac:dyDescent="0.2">
      <c r="I1042457" s="3"/>
      <c r="J1042457" s="3"/>
      <c r="K1042457" s="3"/>
    </row>
    <row r="1042458" spans="9:11" x14ac:dyDescent="0.2">
      <c r="I1042458" s="3"/>
      <c r="J1042458" s="3"/>
      <c r="K1042458" s="3"/>
    </row>
    <row r="1042459" spans="9:11" x14ac:dyDescent="0.2">
      <c r="I1042459" s="3"/>
      <c r="J1042459" s="3"/>
      <c r="K1042459" s="3"/>
    </row>
    <row r="1042460" spans="9:11" x14ac:dyDescent="0.2">
      <c r="I1042460" s="3"/>
      <c r="J1042460" s="3"/>
      <c r="K1042460" s="3"/>
    </row>
    <row r="1042461" spans="9:11" x14ac:dyDescent="0.2">
      <c r="I1042461" s="3"/>
      <c r="J1042461" s="3"/>
      <c r="K1042461" s="3"/>
    </row>
    <row r="1042462" spans="9:11" x14ac:dyDescent="0.2">
      <c r="I1042462" s="3"/>
      <c r="J1042462" s="3"/>
      <c r="K1042462" s="3"/>
    </row>
    <row r="1042463" spans="9:11" x14ac:dyDescent="0.2">
      <c r="I1042463" s="3"/>
      <c r="J1042463" s="3"/>
      <c r="K1042463" s="3"/>
    </row>
    <row r="1042464" spans="9:11" x14ac:dyDescent="0.2">
      <c r="I1042464" s="3"/>
      <c r="J1042464" s="3"/>
      <c r="K1042464" s="3"/>
    </row>
    <row r="1042465" spans="9:11" x14ac:dyDescent="0.2">
      <c r="I1042465" s="3"/>
      <c r="J1042465" s="3"/>
      <c r="K1042465" s="3"/>
    </row>
    <row r="1042466" spans="9:11" x14ac:dyDescent="0.2">
      <c r="I1042466" s="3"/>
      <c r="J1042466" s="3"/>
      <c r="K1042466" s="3"/>
    </row>
    <row r="1042467" spans="9:11" x14ac:dyDescent="0.2">
      <c r="I1042467" s="3"/>
      <c r="J1042467" s="3"/>
      <c r="K1042467" s="3"/>
    </row>
    <row r="1042468" spans="9:11" x14ac:dyDescent="0.2">
      <c r="I1042468" s="3"/>
      <c r="J1042468" s="3"/>
      <c r="K1042468" s="3"/>
    </row>
    <row r="1042469" spans="9:11" x14ac:dyDescent="0.2">
      <c r="I1042469" s="3"/>
      <c r="J1042469" s="3"/>
      <c r="K1042469" s="3"/>
    </row>
    <row r="1042470" spans="9:11" x14ac:dyDescent="0.2">
      <c r="I1042470" s="3"/>
      <c r="J1042470" s="3"/>
      <c r="K1042470" s="3"/>
    </row>
    <row r="1042471" spans="9:11" x14ac:dyDescent="0.2">
      <c r="I1042471" s="3"/>
      <c r="J1042471" s="3"/>
      <c r="K1042471" s="3"/>
    </row>
    <row r="1042472" spans="9:11" x14ac:dyDescent="0.2">
      <c r="I1042472" s="3"/>
      <c r="J1042472" s="3"/>
      <c r="K1042472" s="3"/>
    </row>
    <row r="1042473" spans="9:11" x14ac:dyDescent="0.2">
      <c r="I1042473" s="3"/>
      <c r="J1042473" s="3"/>
      <c r="K1042473" s="3"/>
    </row>
    <row r="1042474" spans="9:11" x14ac:dyDescent="0.2">
      <c r="I1042474" s="3"/>
      <c r="J1042474" s="3"/>
      <c r="K1042474" s="3"/>
    </row>
    <row r="1042475" spans="9:11" x14ac:dyDescent="0.2">
      <c r="I1042475" s="3"/>
      <c r="J1042475" s="3"/>
      <c r="K1042475" s="3"/>
    </row>
    <row r="1042476" spans="9:11" x14ac:dyDescent="0.2">
      <c r="I1042476" s="3"/>
      <c r="J1042476" s="3"/>
      <c r="K1042476" s="3"/>
    </row>
    <row r="1042477" spans="9:11" x14ac:dyDescent="0.2">
      <c r="I1042477" s="3"/>
      <c r="J1042477" s="3"/>
      <c r="K1042477" s="3"/>
    </row>
    <row r="1042478" spans="9:11" x14ac:dyDescent="0.2">
      <c r="I1042478" s="3"/>
      <c r="J1042478" s="3"/>
      <c r="K1042478" s="3"/>
    </row>
    <row r="1042479" spans="9:11" x14ac:dyDescent="0.2">
      <c r="I1042479" s="3"/>
      <c r="J1042479" s="3"/>
      <c r="K1042479" s="3"/>
    </row>
    <row r="1042480" spans="9:11" x14ac:dyDescent="0.2">
      <c r="I1042480" s="3"/>
      <c r="J1042480" s="3"/>
      <c r="K1042480" s="3"/>
    </row>
    <row r="1042481" spans="9:11" x14ac:dyDescent="0.2">
      <c r="I1042481" s="3"/>
      <c r="J1042481" s="3"/>
      <c r="K1042481" s="3"/>
    </row>
    <row r="1042482" spans="9:11" x14ac:dyDescent="0.2">
      <c r="I1042482" s="3"/>
      <c r="J1042482" s="3"/>
      <c r="K1042482" s="3"/>
    </row>
    <row r="1042483" spans="9:11" x14ac:dyDescent="0.2">
      <c r="I1042483" s="3"/>
      <c r="J1042483" s="3"/>
      <c r="K1042483" s="3"/>
    </row>
    <row r="1042484" spans="9:11" x14ac:dyDescent="0.2">
      <c r="I1042484" s="3"/>
      <c r="J1042484" s="3"/>
      <c r="K1042484" s="3"/>
    </row>
    <row r="1042485" spans="9:11" x14ac:dyDescent="0.2">
      <c r="I1042485" s="3"/>
      <c r="J1042485" s="3"/>
      <c r="K1042485" s="3"/>
    </row>
    <row r="1042486" spans="9:11" x14ac:dyDescent="0.2">
      <c r="I1042486" s="3"/>
      <c r="J1042486" s="3"/>
      <c r="K1042486" s="3"/>
    </row>
    <row r="1042487" spans="9:11" x14ac:dyDescent="0.2">
      <c r="I1042487" s="3"/>
      <c r="J1042487" s="3"/>
      <c r="K1042487" s="3"/>
    </row>
    <row r="1042488" spans="9:11" x14ac:dyDescent="0.2">
      <c r="I1042488" s="3"/>
      <c r="J1042488" s="3"/>
      <c r="K1042488" s="3"/>
    </row>
    <row r="1042489" spans="9:11" x14ac:dyDescent="0.2">
      <c r="I1042489" s="3"/>
      <c r="J1042489" s="3"/>
      <c r="K1042489" s="3"/>
    </row>
    <row r="1042490" spans="9:11" x14ac:dyDescent="0.2">
      <c r="I1042490" s="3"/>
      <c r="J1042490" s="3"/>
      <c r="K1042490" s="3"/>
    </row>
    <row r="1042491" spans="9:11" x14ac:dyDescent="0.2">
      <c r="I1042491" s="3"/>
      <c r="J1042491" s="3"/>
      <c r="K1042491" s="3"/>
    </row>
    <row r="1042492" spans="9:11" x14ac:dyDescent="0.2">
      <c r="I1042492" s="3"/>
      <c r="J1042492" s="3"/>
      <c r="K1042492" s="3"/>
    </row>
    <row r="1042493" spans="9:11" x14ac:dyDescent="0.2">
      <c r="I1042493" s="3"/>
      <c r="J1042493" s="3"/>
      <c r="K1042493" s="3"/>
    </row>
    <row r="1042494" spans="9:11" x14ac:dyDescent="0.2">
      <c r="I1042494" s="3"/>
      <c r="J1042494" s="3"/>
      <c r="K1042494" s="3"/>
    </row>
    <row r="1042495" spans="9:11" x14ac:dyDescent="0.2">
      <c r="I1042495" s="3"/>
      <c r="J1042495" s="3"/>
      <c r="K1042495" s="3"/>
    </row>
    <row r="1042496" spans="9:11" x14ac:dyDescent="0.2">
      <c r="I1042496" s="3"/>
      <c r="J1042496" s="3"/>
      <c r="K1042496" s="3"/>
    </row>
    <row r="1042497" spans="9:11" x14ac:dyDescent="0.2">
      <c r="I1042497" s="3"/>
      <c r="J1042497" s="3"/>
      <c r="K1042497" s="3"/>
    </row>
    <row r="1042498" spans="9:11" x14ac:dyDescent="0.2">
      <c r="I1042498" s="3"/>
      <c r="J1042498" s="3"/>
      <c r="K1042498" s="3"/>
    </row>
    <row r="1042499" spans="9:11" x14ac:dyDescent="0.2">
      <c r="I1042499" s="3"/>
      <c r="J1042499" s="3"/>
      <c r="K1042499" s="3"/>
    </row>
    <row r="1042500" spans="9:11" x14ac:dyDescent="0.2">
      <c r="I1042500" s="3"/>
      <c r="J1042500" s="3"/>
      <c r="K1042500" s="3"/>
    </row>
    <row r="1042501" spans="9:11" x14ac:dyDescent="0.2">
      <c r="I1042501" s="3"/>
      <c r="J1042501" s="3"/>
      <c r="K1042501" s="3"/>
    </row>
    <row r="1042502" spans="9:11" x14ac:dyDescent="0.2">
      <c r="I1042502" s="3"/>
      <c r="J1042502" s="3"/>
      <c r="K1042502" s="3"/>
    </row>
    <row r="1042503" spans="9:11" x14ac:dyDescent="0.2">
      <c r="I1042503" s="3"/>
      <c r="J1042503" s="3"/>
      <c r="K1042503" s="3"/>
    </row>
    <row r="1042504" spans="9:11" x14ac:dyDescent="0.2">
      <c r="I1042504" s="3"/>
      <c r="J1042504" s="3"/>
      <c r="K1042504" s="3"/>
    </row>
    <row r="1042505" spans="9:11" x14ac:dyDescent="0.2">
      <c r="I1042505" s="3"/>
      <c r="J1042505" s="3"/>
      <c r="K1042505" s="3"/>
    </row>
    <row r="1042506" spans="9:11" x14ac:dyDescent="0.2">
      <c r="I1042506" s="3"/>
      <c r="J1042506" s="3"/>
      <c r="K1042506" s="3"/>
    </row>
    <row r="1042507" spans="9:11" x14ac:dyDescent="0.2">
      <c r="I1042507" s="3"/>
      <c r="J1042507" s="3"/>
      <c r="K1042507" s="3"/>
    </row>
    <row r="1042508" spans="9:11" x14ac:dyDescent="0.2">
      <c r="I1042508" s="3"/>
      <c r="J1042508" s="3"/>
      <c r="K1042508" s="3"/>
    </row>
    <row r="1042509" spans="9:11" x14ac:dyDescent="0.2">
      <c r="I1042509" s="3"/>
      <c r="J1042509" s="3"/>
      <c r="K1042509" s="3"/>
    </row>
    <row r="1042510" spans="9:11" x14ac:dyDescent="0.2">
      <c r="I1042510" s="3"/>
      <c r="J1042510" s="3"/>
      <c r="K1042510" s="3"/>
    </row>
    <row r="1042511" spans="9:11" x14ac:dyDescent="0.2">
      <c r="I1042511" s="3"/>
      <c r="J1042511" s="3"/>
      <c r="K1042511" s="3"/>
    </row>
    <row r="1042512" spans="9:11" x14ac:dyDescent="0.2">
      <c r="I1042512" s="3"/>
      <c r="J1042512" s="3"/>
      <c r="K1042512" s="3"/>
    </row>
    <row r="1042513" spans="9:11" x14ac:dyDescent="0.2">
      <c r="I1042513" s="3"/>
      <c r="J1042513" s="3"/>
      <c r="K1042513" s="3"/>
    </row>
    <row r="1042514" spans="9:11" x14ac:dyDescent="0.2">
      <c r="I1042514" s="3"/>
      <c r="J1042514" s="3"/>
      <c r="K1042514" s="3"/>
    </row>
    <row r="1042515" spans="9:11" x14ac:dyDescent="0.2">
      <c r="I1042515" s="3"/>
      <c r="J1042515" s="3"/>
      <c r="K1042515" s="3"/>
    </row>
    <row r="1042516" spans="9:11" x14ac:dyDescent="0.2">
      <c r="I1042516" s="3"/>
      <c r="J1042516" s="3"/>
      <c r="K1042516" s="3"/>
    </row>
    <row r="1042517" spans="9:11" x14ac:dyDescent="0.2">
      <c r="I1042517" s="3"/>
      <c r="J1042517" s="3"/>
      <c r="K1042517" s="3"/>
    </row>
    <row r="1042518" spans="9:11" x14ac:dyDescent="0.2">
      <c r="I1042518" s="3"/>
      <c r="J1042518" s="3"/>
      <c r="K1042518" s="3"/>
    </row>
    <row r="1042519" spans="9:11" x14ac:dyDescent="0.2">
      <c r="I1042519" s="3"/>
      <c r="J1042519" s="3"/>
      <c r="K1042519" s="3"/>
    </row>
    <row r="1042520" spans="9:11" x14ac:dyDescent="0.2">
      <c r="I1042520" s="3"/>
      <c r="J1042520" s="3"/>
      <c r="K1042520" s="3"/>
    </row>
    <row r="1042521" spans="9:11" x14ac:dyDescent="0.2">
      <c r="I1042521" s="3"/>
      <c r="J1042521" s="3"/>
      <c r="K1042521" s="3"/>
    </row>
    <row r="1042522" spans="9:11" x14ac:dyDescent="0.2">
      <c r="I1042522" s="3"/>
      <c r="J1042522" s="3"/>
      <c r="K1042522" s="3"/>
    </row>
    <row r="1042523" spans="9:11" x14ac:dyDescent="0.2">
      <c r="I1042523" s="3"/>
      <c r="J1042523" s="3"/>
      <c r="K1042523" s="3"/>
    </row>
    <row r="1042524" spans="9:11" x14ac:dyDescent="0.2">
      <c r="I1042524" s="3"/>
      <c r="J1042524" s="3"/>
      <c r="K1042524" s="3"/>
    </row>
    <row r="1042525" spans="9:11" x14ac:dyDescent="0.2">
      <c r="I1042525" s="3"/>
      <c r="J1042525" s="3"/>
      <c r="K1042525" s="3"/>
    </row>
    <row r="1042526" spans="9:11" x14ac:dyDescent="0.2">
      <c r="I1042526" s="3"/>
      <c r="J1042526" s="3"/>
      <c r="K1042526" s="3"/>
    </row>
    <row r="1042527" spans="9:11" x14ac:dyDescent="0.2">
      <c r="I1042527" s="3"/>
      <c r="J1042527" s="3"/>
      <c r="K1042527" s="3"/>
    </row>
    <row r="1042528" spans="9:11" x14ac:dyDescent="0.2">
      <c r="I1042528" s="3"/>
      <c r="J1042528" s="3"/>
      <c r="K1042528" s="3"/>
    </row>
    <row r="1042529" spans="9:11" x14ac:dyDescent="0.2">
      <c r="I1042529" s="3"/>
      <c r="J1042529" s="3"/>
      <c r="K1042529" s="3"/>
    </row>
    <row r="1042530" spans="9:11" x14ac:dyDescent="0.2">
      <c r="I1042530" s="3"/>
      <c r="J1042530" s="3"/>
      <c r="K1042530" s="3"/>
    </row>
    <row r="1042531" spans="9:11" x14ac:dyDescent="0.2">
      <c r="I1042531" s="3"/>
      <c r="J1042531" s="3"/>
      <c r="K1042531" s="3"/>
    </row>
    <row r="1042532" spans="9:11" x14ac:dyDescent="0.2">
      <c r="I1042532" s="3"/>
      <c r="J1042532" s="3"/>
      <c r="K1042532" s="3"/>
    </row>
    <row r="1042533" spans="9:11" x14ac:dyDescent="0.2">
      <c r="I1042533" s="3"/>
      <c r="J1042533" s="3"/>
      <c r="K1042533" s="3"/>
    </row>
    <row r="1042534" spans="9:11" x14ac:dyDescent="0.2">
      <c r="I1042534" s="3"/>
      <c r="J1042534" s="3"/>
      <c r="K1042534" s="3"/>
    </row>
    <row r="1042535" spans="9:11" x14ac:dyDescent="0.2">
      <c r="I1042535" s="3"/>
      <c r="J1042535" s="3"/>
      <c r="K1042535" s="3"/>
    </row>
    <row r="1042536" spans="9:11" x14ac:dyDescent="0.2">
      <c r="I1042536" s="3"/>
      <c r="J1042536" s="3"/>
      <c r="K1042536" s="3"/>
    </row>
    <row r="1042537" spans="9:11" x14ac:dyDescent="0.2">
      <c r="I1042537" s="3"/>
      <c r="J1042537" s="3"/>
      <c r="K1042537" s="3"/>
    </row>
    <row r="1042538" spans="9:11" x14ac:dyDescent="0.2">
      <c r="I1042538" s="3"/>
      <c r="J1042538" s="3"/>
      <c r="K1042538" s="3"/>
    </row>
    <row r="1042539" spans="9:11" x14ac:dyDescent="0.2">
      <c r="I1042539" s="3"/>
      <c r="J1042539" s="3"/>
      <c r="K1042539" s="3"/>
    </row>
    <row r="1042540" spans="9:11" x14ac:dyDescent="0.2">
      <c r="I1042540" s="3"/>
      <c r="J1042540" s="3"/>
      <c r="K1042540" s="3"/>
    </row>
    <row r="1042541" spans="9:11" x14ac:dyDescent="0.2">
      <c r="I1042541" s="3"/>
      <c r="J1042541" s="3"/>
      <c r="K1042541" s="3"/>
    </row>
    <row r="1042542" spans="9:11" x14ac:dyDescent="0.2">
      <c r="I1042542" s="3"/>
      <c r="J1042542" s="3"/>
      <c r="K1042542" s="3"/>
    </row>
    <row r="1042543" spans="9:11" x14ac:dyDescent="0.2">
      <c r="I1042543" s="3"/>
      <c r="J1042543" s="3"/>
      <c r="K1042543" s="3"/>
    </row>
    <row r="1042544" spans="9:11" x14ac:dyDescent="0.2">
      <c r="I1042544" s="3"/>
      <c r="J1042544" s="3"/>
      <c r="K1042544" s="3"/>
    </row>
    <row r="1042545" spans="9:11" x14ac:dyDescent="0.2">
      <c r="I1042545" s="3"/>
      <c r="J1042545" s="3"/>
      <c r="K1042545" s="3"/>
    </row>
    <row r="1042546" spans="9:11" x14ac:dyDescent="0.2">
      <c r="I1042546" s="3"/>
      <c r="J1042546" s="3"/>
      <c r="K1042546" s="3"/>
    </row>
    <row r="1042547" spans="9:11" x14ac:dyDescent="0.2">
      <c r="I1042547" s="3"/>
      <c r="J1042547" s="3"/>
      <c r="K1042547" s="3"/>
    </row>
    <row r="1042548" spans="9:11" x14ac:dyDescent="0.2">
      <c r="I1042548" s="3"/>
      <c r="J1042548" s="3"/>
      <c r="K1042548" s="3"/>
    </row>
    <row r="1042549" spans="9:11" x14ac:dyDescent="0.2">
      <c r="I1042549" s="3"/>
      <c r="J1042549" s="3"/>
      <c r="K1042549" s="3"/>
    </row>
    <row r="1042550" spans="9:11" x14ac:dyDescent="0.2">
      <c r="I1042550" s="3"/>
      <c r="J1042550" s="3"/>
      <c r="K1042550" s="3"/>
    </row>
    <row r="1042551" spans="9:11" x14ac:dyDescent="0.2">
      <c r="I1042551" s="3"/>
      <c r="J1042551" s="3"/>
      <c r="K1042551" s="3"/>
    </row>
    <row r="1042552" spans="9:11" x14ac:dyDescent="0.2">
      <c r="I1042552" s="3"/>
      <c r="J1042552" s="3"/>
      <c r="K1042552" s="3"/>
    </row>
    <row r="1042553" spans="9:11" x14ac:dyDescent="0.2">
      <c r="I1042553" s="3"/>
      <c r="J1042553" s="3"/>
      <c r="K1042553" s="3"/>
    </row>
    <row r="1042554" spans="9:11" x14ac:dyDescent="0.2">
      <c r="I1042554" s="3"/>
      <c r="J1042554" s="3"/>
      <c r="K1042554" s="3"/>
    </row>
    <row r="1042555" spans="9:11" x14ac:dyDescent="0.2">
      <c r="I1042555" s="3"/>
      <c r="J1042555" s="3"/>
      <c r="K1042555" s="3"/>
    </row>
    <row r="1042556" spans="9:11" x14ac:dyDescent="0.2">
      <c r="I1042556" s="3"/>
      <c r="J1042556" s="3"/>
      <c r="K1042556" s="3"/>
    </row>
    <row r="1042557" spans="9:11" x14ac:dyDescent="0.2">
      <c r="I1042557" s="3"/>
      <c r="J1042557" s="3"/>
      <c r="K1042557" s="3"/>
    </row>
    <row r="1042558" spans="9:11" x14ac:dyDescent="0.2">
      <c r="I1042558" s="3"/>
      <c r="J1042558" s="3"/>
      <c r="K1042558" s="3"/>
    </row>
    <row r="1042559" spans="9:11" x14ac:dyDescent="0.2">
      <c r="I1042559" s="3"/>
      <c r="J1042559" s="3"/>
      <c r="K1042559" s="3"/>
    </row>
    <row r="1042560" spans="9:11" x14ac:dyDescent="0.2">
      <c r="I1042560" s="3"/>
      <c r="J1042560" s="3"/>
      <c r="K1042560" s="3"/>
    </row>
    <row r="1042561" spans="9:11" x14ac:dyDescent="0.2">
      <c r="I1042561" s="3"/>
      <c r="J1042561" s="3"/>
      <c r="K1042561" s="3"/>
    </row>
    <row r="1042562" spans="9:11" x14ac:dyDescent="0.2">
      <c r="I1042562" s="3"/>
      <c r="J1042562" s="3"/>
      <c r="K1042562" s="3"/>
    </row>
    <row r="1042563" spans="9:11" x14ac:dyDescent="0.2">
      <c r="I1042563" s="3"/>
      <c r="J1042563" s="3"/>
      <c r="K1042563" s="3"/>
    </row>
    <row r="1042564" spans="9:11" x14ac:dyDescent="0.2">
      <c r="I1042564" s="3"/>
      <c r="J1042564" s="3"/>
      <c r="K1042564" s="3"/>
    </row>
    <row r="1042565" spans="9:11" x14ac:dyDescent="0.2">
      <c r="I1042565" s="3"/>
      <c r="J1042565" s="3"/>
      <c r="K1042565" s="3"/>
    </row>
    <row r="1042566" spans="9:11" x14ac:dyDescent="0.2">
      <c r="I1042566" s="3"/>
      <c r="J1042566" s="3"/>
      <c r="K1042566" s="3"/>
    </row>
    <row r="1042567" spans="9:11" x14ac:dyDescent="0.2">
      <c r="I1042567" s="3"/>
      <c r="J1042567" s="3"/>
      <c r="K1042567" s="3"/>
    </row>
    <row r="1042568" spans="9:11" x14ac:dyDescent="0.2">
      <c r="I1042568" s="3"/>
      <c r="J1042568" s="3"/>
      <c r="K1042568" s="3"/>
    </row>
    <row r="1042569" spans="9:11" x14ac:dyDescent="0.2">
      <c r="I1042569" s="3"/>
      <c r="J1042569" s="3"/>
      <c r="K1042569" s="3"/>
    </row>
    <row r="1042570" spans="9:11" x14ac:dyDescent="0.2">
      <c r="I1042570" s="3"/>
      <c r="J1042570" s="3"/>
      <c r="K1042570" s="3"/>
    </row>
    <row r="1042571" spans="9:11" x14ac:dyDescent="0.2">
      <c r="I1042571" s="3"/>
      <c r="J1042571" s="3"/>
      <c r="K1042571" s="3"/>
    </row>
    <row r="1042572" spans="9:11" x14ac:dyDescent="0.2">
      <c r="I1042572" s="3"/>
      <c r="J1042572" s="3"/>
      <c r="K1042572" s="3"/>
    </row>
    <row r="1042573" spans="9:11" x14ac:dyDescent="0.2">
      <c r="I1042573" s="3"/>
      <c r="J1042573" s="3"/>
      <c r="K1042573" s="3"/>
    </row>
    <row r="1042574" spans="9:11" x14ac:dyDescent="0.2">
      <c r="I1042574" s="3"/>
      <c r="J1042574" s="3"/>
      <c r="K1042574" s="3"/>
    </row>
    <row r="1042575" spans="9:11" x14ac:dyDescent="0.2">
      <c r="I1042575" s="3"/>
      <c r="J1042575" s="3"/>
      <c r="K1042575" s="3"/>
    </row>
    <row r="1042576" spans="9:11" x14ac:dyDescent="0.2">
      <c r="I1042576" s="3"/>
      <c r="J1042576" s="3"/>
      <c r="K1042576" s="3"/>
    </row>
    <row r="1042577" spans="9:11" x14ac:dyDescent="0.2">
      <c r="I1042577" s="3"/>
      <c r="J1042577" s="3"/>
      <c r="K1042577" s="3"/>
    </row>
    <row r="1042578" spans="9:11" x14ac:dyDescent="0.2">
      <c r="I1042578" s="3"/>
      <c r="J1042578" s="3"/>
      <c r="K1042578" s="3"/>
    </row>
    <row r="1042579" spans="9:11" x14ac:dyDescent="0.2">
      <c r="I1042579" s="3"/>
      <c r="J1042579" s="3"/>
      <c r="K1042579" s="3"/>
    </row>
    <row r="1042580" spans="9:11" x14ac:dyDescent="0.2">
      <c r="I1042580" s="3"/>
      <c r="J1042580" s="3"/>
      <c r="K1042580" s="3"/>
    </row>
    <row r="1042581" spans="9:11" x14ac:dyDescent="0.2">
      <c r="I1042581" s="3"/>
      <c r="J1042581" s="3"/>
      <c r="K1042581" s="3"/>
    </row>
    <row r="1042582" spans="9:11" x14ac:dyDescent="0.2">
      <c r="I1042582" s="3"/>
      <c r="J1042582" s="3"/>
      <c r="K1042582" s="3"/>
    </row>
    <row r="1042583" spans="9:11" x14ac:dyDescent="0.2">
      <c r="I1042583" s="3"/>
      <c r="J1042583" s="3"/>
      <c r="K1042583" s="3"/>
    </row>
    <row r="1042584" spans="9:11" x14ac:dyDescent="0.2">
      <c r="I1042584" s="3"/>
      <c r="J1042584" s="3"/>
      <c r="K1042584" s="3"/>
    </row>
    <row r="1042585" spans="9:11" x14ac:dyDescent="0.2">
      <c r="I1042585" s="3"/>
      <c r="J1042585" s="3"/>
      <c r="K1042585" s="3"/>
    </row>
    <row r="1042586" spans="9:11" x14ac:dyDescent="0.2">
      <c r="I1042586" s="3"/>
      <c r="J1042586" s="3"/>
      <c r="K1042586" s="3"/>
    </row>
    <row r="1042587" spans="9:11" x14ac:dyDescent="0.2">
      <c r="I1042587" s="3"/>
      <c r="J1042587" s="3"/>
      <c r="K1042587" s="3"/>
    </row>
    <row r="1042588" spans="9:11" x14ac:dyDescent="0.2">
      <c r="I1042588" s="3"/>
      <c r="J1042588" s="3"/>
      <c r="K1042588" s="3"/>
    </row>
    <row r="1042589" spans="9:11" x14ac:dyDescent="0.2">
      <c r="I1042589" s="3"/>
      <c r="J1042589" s="3"/>
      <c r="K1042589" s="3"/>
    </row>
    <row r="1042590" spans="9:11" x14ac:dyDescent="0.2">
      <c r="I1042590" s="3"/>
      <c r="J1042590" s="3"/>
      <c r="K1042590" s="3"/>
    </row>
    <row r="1042591" spans="9:11" x14ac:dyDescent="0.2">
      <c r="I1042591" s="3"/>
      <c r="J1042591" s="3"/>
      <c r="K1042591" s="3"/>
    </row>
    <row r="1042592" spans="9:11" x14ac:dyDescent="0.2">
      <c r="I1042592" s="3"/>
      <c r="J1042592" s="3"/>
      <c r="K1042592" s="3"/>
    </row>
    <row r="1042593" spans="9:11" x14ac:dyDescent="0.2">
      <c r="I1042593" s="3"/>
      <c r="J1042593" s="3"/>
      <c r="K1042593" s="3"/>
    </row>
    <row r="1042594" spans="9:11" x14ac:dyDescent="0.2">
      <c r="I1042594" s="3"/>
      <c r="J1042594" s="3"/>
      <c r="K1042594" s="3"/>
    </row>
    <row r="1042595" spans="9:11" x14ac:dyDescent="0.2">
      <c r="I1042595" s="3"/>
      <c r="J1042595" s="3"/>
      <c r="K1042595" s="3"/>
    </row>
    <row r="1042596" spans="9:11" x14ac:dyDescent="0.2">
      <c r="I1042596" s="3"/>
      <c r="J1042596" s="3"/>
      <c r="K1042596" s="3"/>
    </row>
    <row r="1042597" spans="9:11" x14ac:dyDescent="0.2">
      <c r="I1042597" s="3"/>
      <c r="J1042597" s="3"/>
      <c r="K1042597" s="3"/>
    </row>
    <row r="1042598" spans="9:11" x14ac:dyDescent="0.2">
      <c r="I1042598" s="3"/>
      <c r="J1042598" s="3"/>
      <c r="K1042598" s="3"/>
    </row>
    <row r="1042599" spans="9:11" x14ac:dyDescent="0.2">
      <c r="I1042599" s="3"/>
      <c r="J1042599" s="3"/>
      <c r="K1042599" s="3"/>
    </row>
    <row r="1042600" spans="9:11" x14ac:dyDescent="0.2">
      <c r="I1042600" s="3"/>
      <c r="J1042600" s="3"/>
      <c r="K1042600" s="3"/>
    </row>
    <row r="1042601" spans="9:11" x14ac:dyDescent="0.2">
      <c r="I1042601" s="3"/>
      <c r="J1042601" s="3"/>
      <c r="K1042601" s="3"/>
    </row>
    <row r="1042602" spans="9:11" x14ac:dyDescent="0.2">
      <c r="I1042602" s="3"/>
      <c r="J1042602" s="3"/>
      <c r="K1042602" s="3"/>
    </row>
    <row r="1042603" spans="9:11" x14ac:dyDescent="0.2">
      <c r="I1042603" s="3"/>
      <c r="J1042603" s="3"/>
      <c r="K1042603" s="3"/>
    </row>
    <row r="1042604" spans="9:11" x14ac:dyDescent="0.2">
      <c r="I1042604" s="3"/>
      <c r="J1042604" s="3"/>
      <c r="K1042604" s="3"/>
    </row>
    <row r="1042605" spans="9:11" x14ac:dyDescent="0.2">
      <c r="I1042605" s="3"/>
      <c r="J1042605" s="3"/>
      <c r="K1042605" s="3"/>
    </row>
    <row r="1042606" spans="9:11" x14ac:dyDescent="0.2">
      <c r="I1042606" s="3"/>
      <c r="J1042606" s="3"/>
      <c r="K1042606" s="3"/>
    </row>
    <row r="1042607" spans="9:11" x14ac:dyDescent="0.2">
      <c r="I1042607" s="3"/>
      <c r="J1042607" s="3"/>
      <c r="K1042607" s="3"/>
    </row>
    <row r="1042608" spans="9:11" x14ac:dyDescent="0.2">
      <c r="I1042608" s="3"/>
      <c r="J1042608" s="3"/>
      <c r="K1042608" s="3"/>
    </row>
    <row r="1042609" spans="9:11" x14ac:dyDescent="0.2">
      <c r="I1042609" s="3"/>
      <c r="J1042609" s="3"/>
      <c r="K1042609" s="3"/>
    </row>
    <row r="1042610" spans="9:11" x14ac:dyDescent="0.2">
      <c r="I1042610" s="3"/>
      <c r="J1042610" s="3"/>
      <c r="K1042610" s="3"/>
    </row>
    <row r="1042611" spans="9:11" x14ac:dyDescent="0.2">
      <c r="I1042611" s="3"/>
      <c r="J1042611" s="3"/>
      <c r="K1042611" s="3"/>
    </row>
    <row r="1042612" spans="9:11" x14ac:dyDescent="0.2">
      <c r="I1042612" s="3"/>
      <c r="J1042612" s="3"/>
      <c r="K1042612" s="3"/>
    </row>
    <row r="1042613" spans="9:11" x14ac:dyDescent="0.2">
      <c r="I1042613" s="3"/>
      <c r="J1042613" s="3"/>
      <c r="K1042613" s="3"/>
    </row>
    <row r="1042614" spans="9:11" x14ac:dyDescent="0.2">
      <c r="I1042614" s="3"/>
      <c r="J1042614" s="3"/>
      <c r="K1042614" s="3"/>
    </row>
    <row r="1042615" spans="9:11" x14ac:dyDescent="0.2">
      <c r="I1042615" s="3"/>
      <c r="J1042615" s="3"/>
      <c r="K1042615" s="3"/>
    </row>
    <row r="1042616" spans="9:11" x14ac:dyDescent="0.2">
      <c r="I1042616" s="3"/>
      <c r="J1042616" s="3"/>
      <c r="K1042616" s="3"/>
    </row>
    <row r="1042617" spans="9:11" x14ac:dyDescent="0.2">
      <c r="I1042617" s="3"/>
      <c r="J1042617" s="3"/>
      <c r="K1042617" s="3"/>
    </row>
    <row r="1042618" spans="9:11" x14ac:dyDescent="0.2">
      <c r="I1042618" s="3"/>
      <c r="J1042618" s="3"/>
      <c r="K1042618" s="3"/>
    </row>
    <row r="1042619" spans="9:11" x14ac:dyDescent="0.2">
      <c r="I1042619" s="3"/>
      <c r="J1042619" s="3"/>
      <c r="K1042619" s="3"/>
    </row>
    <row r="1042620" spans="9:11" x14ac:dyDescent="0.2">
      <c r="I1042620" s="3"/>
      <c r="J1042620" s="3"/>
      <c r="K1042620" s="3"/>
    </row>
    <row r="1042621" spans="9:11" x14ac:dyDescent="0.2">
      <c r="I1042621" s="3"/>
      <c r="J1042621" s="3"/>
      <c r="K1042621" s="3"/>
    </row>
    <row r="1042622" spans="9:11" x14ac:dyDescent="0.2">
      <c r="I1042622" s="3"/>
      <c r="J1042622" s="3"/>
      <c r="K1042622" s="3"/>
    </row>
    <row r="1042623" spans="9:11" x14ac:dyDescent="0.2">
      <c r="I1042623" s="3"/>
      <c r="J1042623" s="3"/>
      <c r="K1042623" s="3"/>
    </row>
    <row r="1042624" spans="9:11" x14ac:dyDescent="0.2">
      <c r="I1042624" s="3"/>
      <c r="J1042624" s="3"/>
      <c r="K1042624" s="3"/>
    </row>
    <row r="1042625" spans="9:11" x14ac:dyDescent="0.2">
      <c r="I1042625" s="3"/>
      <c r="J1042625" s="3"/>
      <c r="K1042625" s="3"/>
    </row>
    <row r="1042626" spans="9:11" x14ac:dyDescent="0.2">
      <c r="I1042626" s="3"/>
      <c r="J1042626" s="3"/>
      <c r="K1042626" s="3"/>
    </row>
    <row r="1042627" spans="9:11" x14ac:dyDescent="0.2">
      <c r="I1042627" s="3"/>
      <c r="J1042627" s="3"/>
      <c r="K1042627" s="3"/>
    </row>
    <row r="1042628" spans="9:11" x14ac:dyDescent="0.2">
      <c r="I1042628" s="3"/>
      <c r="J1042628" s="3"/>
      <c r="K1042628" s="3"/>
    </row>
    <row r="1042629" spans="9:11" x14ac:dyDescent="0.2">
      <c r="I1042629" s="3"/>
      <c r="J1042629" s="3"/>
      <c r="K1042629" s="3"/>
    </row>
    <row r="1042630" spans="9:11" x14ac:dyDescent="0.2">
      <c r="I1042630" s="3"/>
      <c r="J1042630" s="3"/>
      <c r="K1042630" s="3"/>
    </row>
    <row r="1042631" spans="9:11" x14ac:dyDescent="0.2">
      <c r="I1042631" s="3"/>
      <c r="J1042631" s="3"/>
      <c r="K1042631" s="3"/>
    </row>
    <row r="1042632" spans="9:11" x14ac:dyDescent="0.2">
      <c r="I1042632" s="3"/>
      <c r="J1042632" s="3"/>
      <c r="K1042632" s="3"/>
    </row>
    <row r="1042633" spans="9:11" x14ac:dyDescent="0.2">
      <c r="I1042633" s="3"/>
      <c r="J1042633" s="3"/>
      <c r="K1042633" s="3"/>
    </row>
    <row r="1042634" spans="9:11" x14ac:dyDescent="0.2">
      <c r="I1042634" s="3"/>
      <c r="J1042634" s="3"/>
      <c r="K1042634" s="3"/>
    </row>
    <row r="1042635" spans="9:11" x14ac:dyDescent="0.2">
      <c r="I1042635" s="3"/>
      <c r="J1042635" s="3"/>
      <c r="K1042635" s="3"/>
    </row>
    <row r="1042636" spans="9:11" x14ac:dyDescent="0.2">
      <c r="I1042636" s="3"/>
      <c r="J1042636" s="3"/>
      <c r="K1042636" s="3"/>
    </row>
    <row r="1042637" spans="9:11" x14ac:dyDescent="0.2">
      <c r="I1042637" s="3"/>
      <c r="J1042637" s="3"/>
      <c r="K1042637" s="3"/>
    </row>
    <row r="1042638" spans="9:11" x14ac:dyDescent="0.2">
      <c r="I1042638" s="3"/>
      <c r="J1042638" s="3"/>
      <c r="K1042638" s="3"/>
    </row>
    <row r="1042639" spans="9:11" x14ac:dyDescent="0.2">
      <c r="I1042639" s="3"/>
      <c r="J1042639" s="3"/>
      <c r="K1042639" s="3"/>
    </row>
    <row r="1042640" spans="9:11" x14ac:dyDescent="0.2">
      <c r="I1042640" s="3"/>
      <c r="J1042640" s="3"/>
      <c r="K1042640" s="3"/>
    </row>
    <row r="1042641" spans="9:11" x14ac:dyDescent="0.2">
      <c r="I1042641" s="3"/>
      <c r="J1042641" s="3"/>
      <c r="K1042641" s="3"/>
    </row>
    <row r="1042642" spans="9:11" x14ac:dyDescent="0.2">
      <c r="I1042642" s="3"/>
      <c r="J1042642" s="3"/>
      <c r="K1042642" s="3"/>
    </row>
    <row r="1042643" spans="9:11" x14ac:dyDescent="0.2">
      <c r="I1042643" s="3"/>
      <c r="J1042643" s="3"/>
      <c r="K1042643" s="3"/>
    </row>
    <row r="1042644" spans="9:11" x14ac:dyDescent="0.2">
      <c r="I1042644" s="3"/>
      <c r="J1042644" s="3"/>
      <c r="K1042644" s="3"/>
    </row>
    <row r="1042645" spans="9:11" x14ac:dyDescent="0.2">
      <c r="I1042645" s="3"/>
      <c r="J1042645" s="3"/>
      <c r="K1042645" s="3"/>
    </row>
    <row r="1042646" spans="9:11" x14ac:dyDescent="0.2">
      <c r="I1042646" s="3"/>
      <c r="J1042646" s="3"/>
      <c r="K1042646" s="3"/>
    </row>
    <row r="1042647" spans="9:11" x14ac:dyDescent="0.2">
      <c r="I1042647" s="3"/>
      <c r="J1042647" s="3"/>
      <c r="K1042647" s="3"/>
    </row>
    <row r="1042648" spans="9:11" x14ac:dyDescent="0.2">
      <c r="I1042648" s="3"/>
      <c r="J1042648" s="3"/>
      <c r="K1042648" s="3"/>
    </row>
    <row r="1042649" spans="9:11" x14ac:dyDescent="0.2">
      <c r="I1042649" s="3"/>
      <c r="J1042649" s="3"/>
      <c r="K1042649" s="3"/>
    </row>
    <row r="1042650" spans="9:11" x14ac:dyDescent="0.2">
      <c r="I1042650" s="3"/>
      <c r="J1042650" s="3"/>
      <c r="K1042650" s="3"/>
    </row>
    <row r="1042651" spans="9:11" x14ac:dyDescent="0.2">
      <c r="I1042651" s="3"/>
      <c r="J1042651" s="3"/>
      <c r="K1042651" s="3"/>
    </row>
    <row r="1042652" spans="9:11" x14ac:dyDescent="0.2">
      <c r="I1042652" s="3"/>
      <c r="J1042652" s="3"/>
      <c r="K1042652" s="3"/>
    </row>
    <row r="1042653" spans="9:11" x14ac:dyDescent="0.2">
      <c r="I1042653" s="3"/>
      <c r="J1042653" s="3"/>
      <c r="K1042653" s="3"/>
    </row>
    <row r="1042654" spans="9:11" x14ac:dyDescent="0.2">
      <c r="I1042654" s="3"/>
      <c r="J1042654" s="3"/>
      <c r="K1042654" s="3"/>
    </row>
    <row r="1042655" spans="9:11" x14ac:dyDescent="0.2">
      <c r="I1042655" s="3"/>
      <c r="J1042655" s="3"/>
      <c r="K1042655" s="3"/>
    </row>
    <row r="1042656" spans="9:11" x14ac:dyDescent="0.2">
      <c r="I1042656" s="3"/>
      <c r="J1042656" s="3"/>
      <c r="K1042656" s="3"/>
    </row>
    <row r="1042657" spans="9:11" x14ac:dyDescent="0.2">
      <c r="I1042657" s="3"/>
      <c r="J1042657" s="3"/>
      <c r="K1042657" s="3"/>
    </row>
    <row r="1042658" spans="9:11" x14ac:dyDescent="0.2">
      <c r="I1042658" s="3"/>
      <c r="J1042658" s="3"/>
      <c r="K1042658" s="3"/>
    </row>
    <row r="1042659" spans="9:11" x14ac:dyDescent="0.2">
      <c r="I1042659" s="3"/>
      <c r="J1042659" s="3"/>
      <c r="K1042659" s="3"/>
    </row>
    <row r="1042660" spans="9:11" x14ac:dyDescent="0.2">
      <c r="I1042660" s="3"/>
      <c r="J1042660" s="3"/>
      <c r="K1042660" s="3"/>
    </row>
    <row r="1042661" spans="9:11" x14ac:dyDescent="0.2">
      <c r="I1042661" s="3"/>
      <c r="J1042661" s="3"/>
      <c r="K1042661" s="3"/>
    </row>
    <row r="1042662" spans="9:11" x14ac:dyDescent="0.2">
      <c r="I1042662" s="3"/>
      <c r="J1042662" s="3"/>
      <c r="K1042662" s="3"/>
    </row>
    <row r="1042663" spans="9:11" x14ac:dyDescent="0.2">
      <c r="I1042663" s="3"/>
      <c r="J1042663" s="3"/>
      <c r="K1042663" s="3"/>
    </row>
    <row r="1042664" spans="9:11" x14ac:dyDescent="0.2">
      <c r="I1042664" s="3"/>
      <c r="J1042664" s="3"/>
      <c r="K1042664" s="3"/>
    </row>
    <row r="1042665" spans="9:11" x14ac:dyDescent="0.2">
      <c r="I1042665" s="3"/>
      <c r="J1042665" s="3"/>
      <c r="K1042665" s="3"/>
    </row>
    <row r="1042666" spans="9:11" x14ac:dyDescent="0.2">
      <c r="I1042666" s="3"/>
      <c r="J1042666" s="3"/>
      <c r="K1042666" s="3"/>
    </row>
    <row r="1042667" spans="9:11" x14ac:dyDescent="0.2">
      <c r="I1042667" s="3"/>
      <c r="J1042667" s="3"/>
      <c r="K1042667" s="3"/>
    </row>
    <row r="1042668" spans="9:11" x14ac:dyDescent="0.2">
      <c r="I1042668" s="3"/>
      <c r="J1042668" s="3"/>
      <c r="K1042668" s="3"/>
    </row>
    <row r="1042669" spans="9:11" x14ac:dyDescent="0.2">
      <c r="I1042669" s="3"/>
      <c r="J1042669" s="3"/>
      <c r="K1042669" s="3"/>
    </row>
    <row r="1042670" spans="9:11" x14ac:dyDescent="0.2">
      <c r="I1042670" s="3"/>
      <c r="J1042670" s="3"/>
      <c r="K1042670" s="3"/>
    </row>
    <row r="1042671" spans="9:11" x14ac:dyDescent="0.2">
      <c r="I1042671" s="3"/>
      <c r="J1042671" s="3"/>
      <c r="K1042671" s="3"/>
    </row>
    <row r="1042672" spans="9:11" x14ac:dyDescent="0.2">
      <c r="I1042672" s="3"/>
      <c r="J1042672" s="3"/>
      <c r="K1042672" s="3"/>
    </row>
    <row r="1042673" spans="9:11" x14ac:dyDescent="0.2">
      <c r="I1042673" s="3"/>
      <c r="J1042673" s="3"/>
      <c r="K1042673" s="3"/>
    </row>
    <row r="1042674" spans="9:11" x14ac:dyDescent="0.2">
      <c r="I1042674" s="3"/>
      <c r="J1042674" s="3"/>
      <c r="K1042674" s="3"/>
    </row>
    <row r="1042675" spans="9:11" x14ac:dyDescent="0.2">
      <c r="I1042675" s="3"/>
      <c r="J1042675" s="3"/>
      <c r="K1042675" s="3"/>
    </row>
    <row r="1042676" spans="9:11" x14ac:dyDescent="0.2">
      <c r="I1042676" s="3"/>
      <c r="J1042676" s="3"/>
      <c r="K1042676" s="3"/>
    </row>
    <row r="1042677" spans="9:11" x14ac:dyDescent="0.2">
      <c r="I1042677" s="3"/>
      <c r="J1042677" s="3"/>
      <c r="K1042677" s="3"/>
    </row>
    <row r="1042678" spans="9:11" x14ac:dyDescent="0.2">
      <c r="I1042678" s="3"/>
      <c r="J1042678" s="3"/>
      <c r="K1042678" s="3"/>
    </row>
    <row r="1042679" spans="9:11" x14ac:dyDescent="0.2">
      <c r="I1042679" s="3"/>
      <c r="J1042679" s="3"/>
      <c r="K1042679" s="3"/>
    </row>
    <row r="1042680" spans="9:11" x14ac:dyDescent="0.2">
      <c r="I1042680" s="3"/>
      <c r="J1042680" s="3"/>
      <c r="K1042680" s="3"/>
    </row>
    <row r="1042681" spans="9:11" x14ac:dyDescent="0.2">
      <c r="I1042681" s="3"/>
      <c r="J1042681" s="3"/>
      <c r="K1042681" s="3"/>
    </row>
    <row r="1042682" spans="9:11" x14ac:dyDescent="0.2">
      <c r="I1042682" s="3"/>
      <c r="J1042682" s="3"/>
      <c r="K1042682" s="3"/>
    </row>
    <row r="1042683" spans="9:11" x14ac:dyDescent="0.2">
      <c r="I1042683" s="3"/>
      <c r="J1042683" s="3"/>
      <c r="K1042683" s="3"/>
    </row>
    <row r="1042684" spans="9:11" x14ac:dyDescent="0.2">
      <c r="I1042684" s="3"/>
      <c r="J1042684" s="3"/>
      <c r="K1042684" s="3"/>
    </row>
    <row r="1042685" spans="9:11" x14ac:dyDescent="0.2">
      <c r="I1042685" s="3"/>
      <c r="J1042685" s="3"/>
      <c r="K1042685" s="3"/>
    </row>
    <row r="1042686" spans="9:11" x14ac:dyDescent="0.2">
      <c r="I1042686" s="3"/>
      <c r="J1042686" s="3"/>
      <c r="K1042686" s="3"/>
    </row>
    <row r="1042687" spans="9:11" x14ac:dyDescent="0.2">
      <c r="I1042687" s="3"/>
      <c r="J1042687" s="3"/>
      <c r="K1042687" s="3"/>
    </row>
    <row r="1042688" spans="9:11" x14ac:dyDescent="0.2">
      <c r="I1042688" s="3"/>
      <c r="J1042688" s="3"/>
      <c r="K1042688" s="3"/>
    </row>
    <row r="1042689" spans="9:11" x14ac:dyDescent="0.2">
      <c r="I1042689" s="3"/>
      <c r="J1042689" s="3"/>
      <c r="K1042689" s="3"/>
    </row>
    <row r="1042690" spans="9:11" x14ac:dyDescent="0.2">
      <c r="I1042690" s="3"/>
      <c r="J1042690" s="3"/>
      <c r="K1042690" s="3"/>
    </row>
    <row r="1042691" spans="9:11" x14ac:dyDescent="0.2">
      <c r="I1042691" s="3"/>
      <c r="J1042691" s="3"/>
      <c r="K1042691" s="3"/>
    </row>
    <row r="1042692" spans="9:11" x14ac:dyDescent="0.2">
      <c r="I1042692" s="3"/>
      <c r="J1042692" s="3"/>
      <c r="K1042692" s="3"/>
    </row>
    <row r="1042693" spans="9:11" x14ac:dyDescent="0.2">
      <c r="I1042693" s="3"/>
      <c r="J1042693" s="3"/>
      <c r="K1042693" s="3"/>
    </row>
    <row r="1042694" spans="9:11" x14ac:dyDescent="0.2">
      <c r="I1042694" s="3"/>
      <c r="J1042694" s="3"/>
      <c r="K1042694" s="3"/>
    </row>
    <row r="1042695" spans="9:11" x14ac:dyDescent="0.2">
      <c r="I1042695" s="3"/>
      <c r="J1042695" s="3"/>
      <c r="K1042695" s="3"/>
    </row>
    <row r="1042696" spans="9:11" x14ac:dyDescent="0.2">
      <c r="I1042696" s="3"/>
      <c r="J1042696" s="3"/>
      <c r="K1042696" s="3"/>
    </row>
    <row r="1042697" spans="9:11" x14ac:dyDescent="0.2">
      <c r="I1042697" s="3"/>
      <c r="J1042697" s="3"/>
      <c r="K1042697" s="3"/>
    </row>
    <row r="1042698" spans="9:11" x14ac:dyDescent="0.2">
      <c r="I1042698" s="3"/>
      <c r="J1042698" s="3"/>
      <c r="K1042698" s="3"/>
    </row>
    <row r="1042699" spans="9:11" x14ac:dyDescent="0.2">
      <c r="I1042699" s="3"/>
      <c r="J1042699" s="3"/>
      <c r="K1042699" s="3"/>
    </row>
    <row r="1042700" spans="9:11" x14ac:dyDescent="0.2">
      <c r="I1042700" s="3"/>
      <c r="J1042700" s="3"/>
      <c r="K1042700" s="3"/>
    </row>
    <row r="1042701" spans="9:11" x14ac:dyDescent="0.2">
      <c r="I1042701" s="3"/>
      <c r="J1042701" s="3"/>
      <c r="K1042701" s="3"/>
    </row>
    <row r="1042702" spans="9:11" x14ac:dyDescent="0.2">
      <c r="I1042702" s="3"/>
      <c r="J1042702" s="3"/>
      <c r="K1042702" s="3"/>
    </row>
    <row r="1042703" spans="9:11" x14ac:dyDescent="0.2">
      <c r="I1042703" s="3"/>
      <c r="J1042703" s="3"/>
      <c r="K1042703" s="3"/>
    </row>
    <row r="1042704" spans="9:11" x14ac:dyDescent="0.2">
      <c r="I1042704" s="3"/>
      <c r="J1042704" s="3"/>
      <c r="K1042704" s="3"/>
    </row>
    <row r="1042705" spans="9:11" x14ac:dyDescent="0.2">
      <c r="I1042705" s="3"/>
      <c r="J1042705" s="3"/>
      <c r="K1042705" s="3"/>
    </row>
    <row r="1042706" spans="9:11" x14ac:dyDescent="0.2">
      <c r="I1042706" s="3"/>
      <c r="J1042706" s="3"/>
      <c r="K1042706" s="3"/>
    </row>
    <row r="1042707" spans="9:11" x14ac:dyDescent="0.2">
      <c r="I1042707" s="3"/>
      <c r="J1042707" s="3"/>
      <c r="K1042707" s="3"/>
    </row>
    <row r="1042708" spans="9:11" x14ac:dyDescent="0.2">
      <c r="I1042708" s="3"/>
      <c r="J1042708" s="3"/>
      <c r="K1042708" s="3"/>
    </row>
    <row r="1042709" spans="9:11" x14ac:dyDescent="0.2">
      <c r="I1042709" s="3"/>
      <c r="J1042709" s="3"/>
      <c r="K1042709" s="3"/>
    </row>
    <row r="1042710" spans="9:11" x14ac:dyDescent="0.2">
      <c r="I1042710" s="3"/>
      <c r="J1042710" s="3"/>
      <c r="K1042710" s="3"/>
    </row>
    <row r="1042711" spans="9:11" x14ac:dyDescent="0.2">
      <c r="I1042711" s="3"/>
      <c r="J1042711" s="3"/>
      <c r="K1042711" s="3"/>
    </row>
    <row r="1042712" spans="9:11" x14ac:dyDescent="0.2">
      <c r="I1042712" s="3"/>
      <c r="J1042712" s="3"/>
      <c r="K1042712" s="3"/>
    </row>
    <row r="1042713" spans="9:11" x14ac:dyDescent="0.2">
      <c r="I1042713" s="3"/>
      <c r="J1042713" s="3"/>
      <c r="K1042713" s="3"/>
    </row>
    <row r="1042714" spans="9:11" x14ac:dyDescent="0.2">
      <c r="I1042714" s="3"/>
      <c r="J1042714" s="3"/>
      <c r="K1042714" s="3"/>
    </row>
    <row r="1042715" spans="9:11" x14ac:dyDescent="0.2">
      <c r="I1042715" s="3"/>
      <c r="J1042715" s="3"/>
      <c r="K1042715" s="3"/>
    </row>
    <row r="1042716" spans="9:11" x14ac:dyDescent="0.2">
      <c r="I1042716" s="3"/>
      <c r="J1042716" s="3"/>
      <c r="K1042716" s="3"/>
    </row>
    <row r="1042717" spans="9:11" x14ac:dyDescent="0.2">
      <c r="I1042717" s="3"/>
      <c r="J1042717" s="3"/>
      <c r="K1042717" s="3"/>
    </row>
    <row r="1042718" spans="9:11" x14ac:dyDescent="0.2">
      <c r="I1042718" s="3"/>
      <c r="J1042718" s="3"/>
      <c r="K1042718" s="3"/>
    </row>
    <row r="1042719" spans="9:11" x14ac:dyDescent="0.2">
      <c r="I1042719" s="3"/>
      <c r="J1042719" s="3"/>
      <c r="K1042719" s="3"/>
    </row>
    <row r="1042720" spans="9:11" x14ac:dyDescent="0.2">
      <c r="I1042720" s="3"/>
      <c r="J1042720" s="3"/>
      <c r="K1042720" s="3"/>
    </row>
    <row r="1042721" spans="9:11" x14ac:dyDescent="0.2">
      <c r="I1042721" s="3"/>
      <c r="J1042721" s="3"/>
      <c r="K1042721" s="3"/>
    </row>
    <row r="1042722" spans="9:11" x14ac:dyDescent="0.2">
      <c r="I1042722" s="3"/>
      <c r="J1042722" s="3"/>
      <c r="K1042722" s="3"/>
    </row>
    <row r="1042723" spans="9:11" x14ac:dyDescent="0.2">
      <c r="I1042723" s="3"/>
      <c r="J1042723" s="3"/>
      <c r="K1042723" s="3"/>
    </row>
    <row r="1042724" spans="9:11" x14ac:dyDescent="0.2">
      <c r="I1042724" s="3"/>
      <c r="J1042724" s="3"/>
      <c r="K1042724" s="3"/>
    </row>
    <row r="1042725" spans="9:11" x14ac:dyDescent="0.2">
      <c r="I1042725" s="3"/>
      <c r="J1042725" s="3"/>
      <c r="K1042725" s="3"/>
    </row>
    <row r="1042726" spans="9:11" x14ac:dyDescent="0.2">
      <c r="I1042726" s="3"/>
      <c r="J1042726" s="3"/>
      <c r="K1042726" s="3"/>
    </row>
    <row r="1042727" spans="9:11" x14ac:dyDescent="0.2">
      <c r="I1042727" s="3"/>
      <c r="J1042727" s="3"/>
      <c r="K1042727" s="3"/>
    </row>
    <row r="1042728" spans="9:11" x14ac:dyDescent="0.2">
      <c r="I1042728" s="3"/>
      <c r="J1042728" s="3"/>
      <c r="K1042728" s="3"/>
    </row>
    <row r="1042729" spans="9:11" x14ac:dyDescent="0.2">
      <c r="I1042729" s="3"/>
      <c r="J1042729" s="3"/>
      <c r="K1042729" s="3"/>
    </row>
    <row r="1042730" spans="9:11" x14ac:dyDescent="0.2">
      <c r="I1042730" s="3"/>
      <c r="J1042730" s="3"/>
      <c r="K1042730" s="3"/>
    </row>
    <row r="1042731" spans="9:11" x14ac:dyDescent="0.2">
      <c r="I1042731" s="3"/>
      <c r="J1042731" s="3"/>
      <c r="K1042731" s="3"/>
    </row>
    <row r="1042732" spans="9:11" x14ac:dyDescent="0.2">
      <c r="I1042732" s="3"/>
      <c r="J1042732" s="3"/>
      <c r="K1042732" s="3"/>
    </row>
    <row r="1042733" spans="9:11" x14ac:dyDescent="0.2">
      <c r="I1042733" s="3"/>
      <c r="J1042733" s="3"/>
      <c r="K1042733" s="3"/>
    </row>
    <row r="1042734" spans="9:11" x14ac:dyDescent="0.2">
      <c r="I1042734" s="3"/>
      <c r="J1042734" s="3"/>
      <c r="K1042734" s="3"/>
    </row>
    <row r="1042735" spans="9:11" x14ac:dyDescent="0.2">
      <c r="I1042735" s="3"/>
      <c r="J1042735" s="3"/>
      <c r="K1042735" s="3"/>
    </row>
    <row r="1042736" spans="9:11" x14ac:dyDescent="0.2">
      <c r="I1042736" s="3"/>
      <c r="J1042736" s="3"/>
      <c r="K1042736" s="3"/>
    </row>
    <row r="1042737" spans="9:11" x14ac:dyDescent="0.2">
      <c r="I1042737" s="3"/>
      <c r="J1042737" s="3"/>
      <c r="K1042737" s="3"/>
    </row>
    <row r="1042738" spans="9:11" x14ac:dyDescent="0.2">
      <c r="I1042738" s="3"/>
      <c r="J1042738" s="3"/>
      <c r="K1042738" s="3"/>
    </row>
    <row r="1042739" spans="9:11" x14ac:dyDescent="0.2">
      <c r="I1042739" s="3"/>
      <c r="J1042739" s="3"/>
      <c r="K1042739" s="3"/>
    </row>
    <row r="1042740" spans="9:11" x14ac:dyDescent="0.2">
      <c r="I1042740" s="3"/>
      <c r="J1042740" s="3"/>
      <c r="K1042740" s="3"/>
    </row>
    <row r="1042741" spans="9:11" x14ac:dyDescent="0.2">
      <c r="I1042741" s="3"/>
      <c r="J1042741" s="3"/>
      <c r="K1042741" s="3"/>
    </row>
    <row r="1042742" spans="9:11" x14ac:dyDescent="0.2">
      <c r="I1042742" s="3"/>
      <c r="J1042742" s="3"/>
      <c r="K1042742" s="3"/>
    </row>
    <row r="1042743" spans="9:11" x14ac:dyDescent="0.2">
      <c r="I1042743" s="3"/>
      <c r="J1042743" s="3"/>
      <c r="K1042743" s="3"/>
    </row>
    <row r="1042744" spans="9:11" x14ac:dyDescent="0.2">
      <c r="I1042744" s="3"/>
      <c r="J1042744" s="3"/>
      <c r="K1042744" s="3"/>
    </row>
    <row r="1042745" spans="9:11" x14ac:dyDescent="0.2">
      <c r="I1042745" s="3"/>
      <c r="J1042745" s="3"/>
      <c r="K1042745" s="3"/>
    </row>
    <row r="1042746" spans="9:11" x14ac:dyDescent="0.2">
      <c r="I1042746" s="3"/>
      <c r="J1042746" s="3"/>
      <c r="K1042746" s="3"/>
    </row>
    <row r="1042747" spans="9:11" x14ac:dyDescent="0.2">
      <c r="I1042747" s="3"/>
      <c r="J1042747" s="3"/>
      <c r="K1042747" s="3"/>
    </row>
    <row r="1042748" spans="9:11" x14ac:dyDescent="0.2">
      <c r="I1042748" s="3"/>
      <c r="J1042748" s="3"/>
      <c r="K1042748" s="3"/>
    </row>
    <row r="1042749" spans="9:11" x14ac:dyDescent="0.2">
      <c r="I1042749" s="3"/>
      <c r="J1042749" s="3"/>
      <c r="K1042749" s="3"/>
    </row>
    <row r="1042750" spans="9:11" x14ac:dyDescent="0.2">
      <c r="I1042750" s="3"/>
      <c r="J1042750" s="3"/>
      <c r="K1042750" s="3"/>
    </row>
    <row r="1042751" spans="9:11" x14ac:dyDescent="0.2">
      <c r="I1042751" s="3"/>
      <c r="J1042751" s="3"/>
      <c r="K1042751" s="3"/>
    </row>
    <row r="1042752" spans="9:11" x14ac:dyDescent="0.2">
      <c r="I1042752" s="3"/>
      <c r="J1042752" s="3"/>
      <c r="K1042752" s="3"/>
    </row>
    <row r="1042753" spans="9:11" x14ac:dyDescent="0.2">
      <c r="I1042753" s="3"/>
      <c r="J1042753" s="3"/>
      <c r="K1042753" s="3"/>
    </row>
    <row r="1042754" spans="9:11" x14ac:dyDescent="0.2">
      <c r="I1042754" s="3"/>
      <c r="J1042754" s="3"/>
      <c r="K1042754" s="3"/>
    </row>
    <row r="1042755" spans="9:11" x14ac:dyDescent="0.2">
      <c r="I1042755" s="3"/>
      <c r="J1042755" s="3"/>
      <c r="K1042755" s="3"/>
    </row>
    <row r="1042756" spans="9:11" x14ac:dyDescent="0.2">
      <c r="I1042756" s="3"/>
      <c r="J1042756" s="3"/>
      <c r="K1042756" s="3"/>
    </row>
    <row r="1042757" spans="9:11" x14ac:dyDescent="0.2">
      <c r="I1042757" s="3"/>
      <c r="J1042757" s="3"/>
      <c r="K1042757" s="3"/>
    </row>
    <row r="1042758" spans="9:11" x14ac:dyDescent="0.2">
      <c r="I1042758" s="3"/>
      <c r="J1042758" s="3"/>
      <c r="K1042758" s="3"/>
    </row>
    <row r="1042759" spans="9:11" x14ac:dyDescent="0.2">
      <c r="I1042759" s="3"/>
      <c r="J1042759" s="3"/>
      <c r="K1042759" s="3"/>
    </row>
    <row r="1042760" spans="9:11" x14ac:dyDescent="0.2">
      <c r="I1042760" s="3"/>
      <c r="J1042760" s="3"/>
      <c r="K1042760" s="3"/>
    </row>
    <row r="1042761" spans="9:11" x14ac:dyDescent="0.2">
      <c r="I1042761" s="3"/>
      <c r="J1042761" s="3"/>
      <c r="K1042761" s="3"/>
    </row>
    <row r="1042762" spans="9:11" x14ac:dyDescent="0.2">
      <c r="I1042762" s="3"/>
      <c r="J1042762" s="3"/>
      <c r="K1042762" s="3"/>
    </row>
    <row r="1042763" spans="9:11" x14ac:dyDescent="0.2">
      <c r="I1042763" s="3"/>
      <c r="J1042763" s="3"/>
      <c r="K1042763" s="3"/>
    </row>
    <row r="1042764" spans="9:11" x14ac:dyDescent="0.2">
      <c r="I1042764" s="3"/>
      <c r="J1042764" s="3"/>
      <c r="K1042764" s="3"/>
    </row>
    <row r="1042765" spans="9:11" x14ac:dyDescent="0.2">
      <c r="I1042765" s="3"/>
      <c r="J1042765" s="3"/>
      <c r="K1042765" s="3"/>
    </row>
    <row r="1042766" spans="9:11" x14ac:dyDescent="0.2">
      <c r="I1042766" s="3"/>
      <c r="J1042766" s="3"/>
      <c r="K1042766" s="3"/>
    </row>
    <row r="1042767" spans="9:11" x14ac:dyDescent="0.2">
      <c r="I1042767" s="3"/>
      <c r="J1042767" s="3"/>
      <c r="K1042767" s="3"/>
    </row>
    <row r="1042768" spans="9:11" x14ac:dyDescent="0.2">
      <c r="I1042768" s="3"/>
      <c r="J1042768" s="3"/>
      <c r="K1042768" s="3"/>
    </row>
    <row r="1042769" spans="9:11" x14ac:dyDescent="0.2">
      <c r="I1042769" s="3"/>
      <c r="J1042769" s="3"/>
      <c r="K1042769" s="3"/>
    </row>
    <row r="1042770" spans="9:11" x14ac:dyDescent="0.2">
      <c r="I1042770" s="3"/>
      <c r="J1042770" s="3"/>
      <c r="K1042770" s="3"/>
    </row>
    <row r="1042771" spans="9:11" x14ac:dyDescent="0.2">
      <c r="I1042771" s="3"/>
      <c r="J1042771" s="3"/>
      <c r="K1042771" s="3"/>
    </row>
    <row r="1042772" spans="9:11" x14ac:dyDescent="0.2">
      <c r="I1042772" s="3"/>
      <c r="J1042772" s="3"/>
      <c r="K1042772" s="3"/>
    </row>
    <row r="1042773" spans="9:11" x14ac:dyDescent="0.2">
      <c r="I1042773" s="3"/>
      <c r="J1042773" s="3"/>
      <c r="K1042773" s="3"/>
    </row>
    <row r="1042774" spans="9:11" x14ac:dyDescent="0.2">
      <c r="I1042774" s="3"/>
      <c r="J1042774" s="3"/>
      <c r="K1042774" s="3"/>
    </row>
    <row r="1042775" spans="9:11" x14ac:dyDescent="0.2">
      <c r="I1042775" s="3"/>
      <c r="J1042775" s="3"/>
      <c r="K1042775" s="3"/>
    </row>
    <row r="1042776" spans="9:11" x14ac:dyDescent="0.2">
      <c r="I1042776" s="3"/>
      <c r="J1042776" s="3"/>
      <c r="K1042776" s="3"/>
    </row>
    <row r="1042777" spans="9:11" x14ac:dyDescent="0.2">
      <c r="I1042777" s="3"/>
      <c r="J1042777" s="3"/>
      <c r="K1042777" s="3"/>
    </row>
    <row r="1042778" spans="9:11" x14ac:dyDescent="0.2">
      <c r="I1042778" s="3"/>
      <c r="J1042778" s="3"/>
      <c r="K1042778" s="3"/>
    </row>
    <row r="1042779" spans="9:11" x14ac:dyDescent="0.2">
      <c r="I1042779" s="3"/>
      <c r="J1042779" s="3"/>
      <c r="K1042779" s="3"/>
    </row>
    <row r="1042780" spans="9:11" x14ac:dyDescent="0.2">
      <c r="I1042780" s="3"/>
      <c r="J1042780" s="3"/>
      <c r="K1042780" s="3"/>
    </row>
    <row r="1042781" spans="9:11" x14ac:dyDescent="0.2">
      <c r="I1042781" s="3"/>
      <c r="J1042781" s="3"/>
      <c r="K1042781" s="3"/>
    </row>
    <row r="1042782" spans="9:11" x14ac:dyDescent="0.2">
      <c r="I1042782" s="3"/>
      <c r="J1042782" s="3"/>
      <c r="K1042782" s="3"/>
    </row>
    <row r="1042783" spans="9:11" x14ac:dyDescent="0.2">
      <c r="I1042783" s="3"/>
      <c r="J1042783" s="3"/>
      <c r="K1042783" s="3"/>
    </row>
    <row r="1042784" spans="9:11" x14ac:dyDescent="0.2">
      <c r="I1042784" s="3"/>
      <c r="J1042784" s="3"/>
      <c r="K1042784" s="3"/>
    </row>
    <row r="1042785" spans="9:11" x14ac:dyDescent="0.2">
      <c r="I1042785" s="3"/>
      <c r="J1042785" s="3"/>
      <c r="K1042785" s="3"/>
    </row>
    <row r="1042786" spans="9:11" x14ac:dyDescent="0.2">
      <c r="I1042786" s="3"/>
      <c r="J1042786" s="3"/>
      <c r="K1042786" s="3"/>
    </row>
    <row r="1042787" spans="9:11" x14ac:dyDescent="0.2">
      <c r="I1042787" s="3"/>
      <c r="J1042787" s="3"/>
      <c r="K1042787" s="3"/>
    </row>
    <row r="1042788" spans="9:11" x14ac:dyDescent="0.2">
      <c r="I1042788" s="3"/>
      <c r="J1042788" s="3"/>
      <c r="K1042788" s="3"/>
    </row>
    <row r="1042789" spans="9:11" x14ac:dyDescent="0.2">
      <c r="I1042789" s="3"/>
      <c r="J1042789" s="3"/>
      <c r="K1042789" s="3"/>
    </row>
    <row r="1042790" spans="9:11" x14ac:dyDescent="0.2">
      <c r="I1042790" s="3"/>
      <c r="J1042790" s="3"/>
      <c r="K1042790" s="3"/>
    </row>
    <row r="1042791" spans="9:11" x14ac:dyDescent="0.2">
      <c r="I1042791" s="3"/>
      <c r="J1042791" s="3"/>
      <c r="K1042791" s="3"/>
    </row>
    <row r="1042792" spans="9:11" x14ac:dyDescent="0.2">
      <c r="I1042792" s="3"/>
      <c r="J1042792" s="3"/>
      <c r="K1042792" s="3"/>
    </row>
    <row r="1042793" spans="9:11" x14ac:dyDescent="0.2">
      <c r="I1042793" s="3"/>
      <c r="J1042793" s="3"/>
      <c r="K1042793" s="3"/>
    </row>
    <row r="1042794" spans="9:11" x14ac:dyDescent="0.2">
      <c r="I1042794" s="3"/>
      <c r="J1042794" s="3"/>
      <c r="K1042794" s="3"/>
    </row>
    <row r="1042795" spans="9:11" x14ac:dyDescent="0.2">
      <c r="I1042795" s="3"/>
      <c r="J1042795" s="3"/>
      <c r="K1042795" s="3"/>
    </row>
    <row r="1042796" spans="9:11" x14ac:dyDescent="0.2">
      <c r="I1042796" s="3"/>
      <c r="J1042796" s="3"/>
      <c r="K1042796" s="3"/>
    </row>
    <row r="1042797" spans="9:11" x14ac:dyDescent="0.2">
      <c r="I1042797" s="3"/>
      <c r="J1042797" s="3"/>
      <c r="K1042797" s="3"/>
    </row>
    <row r="1042798" spans="9:11" x14ac:dyDescent="0.2">
      <c r="I1042798" s="3"/>
      <c r="J1042798" s="3"/>
      <c r="K1042798" s="3"/>
    </row>
    <row r="1042799" spans="9:11" x14ac:dyDescent="0.2">
      <c r="I1042799" s="3"/>
      <c r="J1042799" s="3"/>
      <c r="K1042799" s="3"/>
    </row>
    <row r="1042800" spans="9:11" x14ac:dyDescent="0.2">
      <c r="I1042800" s="3"/>
      <c r="J1042800" s="3"/>
      <c r="K1042800" s="3"/>
    </row>
    <row r="1042801" spans="9:11" x14ac:dyDescent="0.2">
      <c r="I1042801" s="3"/>
      <c r="J1042801" s="3"/>
      <c r="K1042801" s="3"/>
    </row>
    <row r="1042802" spans="9:11" x14ac:dyDescent="0.2">
      <c r="I1042802" s="3"/>
      <c r="J1042802" s="3"/>
      <c r="K1042802" s="3"/>
    </row>
    <row r="1042803" spans="9:11" x14ac:dyDescent="0.2">
      <c r="I1042803" s="3"/>
      <c r="J1042803" s="3"/>
      <c r="K1042803" s="3"/>
    </row>
    <row r="1042804" spans="9:11" x14ac:dyDescent="0.2">
      <c r="I1042804" s="3"/>
      <c r="J1042804" s="3"/>
      <c r="K1042804" s="3"/>
    </row>
    <row r="1042805" spans="9:11" x14ac:dyDescent="0.2">
      <c r="I1042805" s="3"/>
      <c r="J1042805" s="3"/>
      <c r="K1042805" s="3"/>
    </row>
    <row r="1042806" spans="9:11" x14ac:dyDescent="0.2">
      <c r="I1042806" s="3"/>
      <c r="J1042806" s="3"/>
      <c r="K1042806" s="3"/>
    </row>
    <row r="1042807" spans="9:11" x14ac:dyDescent="0.2">
      <c r="I1042807" s="3"/>
      <c r="J1042807" s="3"/>
      <c r="K1042807" s="3"/>
    </row>
    <row r="1042808" spans="9:11" x14ac:dyDescent="0.2">
      <c r="I1042808" s="3"/>
      <c r="J1042808" s="3"/>
      <c r="K1042808" s="3"/>
    </row>
    <row r="1042809" spans="9:11" x14ac:dyDescent="0.2">
      <c r="I1042809" s="3"/>
      <c r="J1042809" s="3"/>
      <c r="K1042809" s="3"/>
    </row>
    <row r="1042810" spans="9:11" x14ac:dyDescent="0.2">
      <c r="I1042810" s="3"/>
      <c r="J1042810" s="3"/>
      <c r="K1042810" s="3"/>
    </row>
    <row r="1042811" spans="9:11" x14ac:dyDescent="0.2">
      <c r="I1042811" s="3"/>
      <c r="J1042811" s="3"/>
      <c r="K1042811" s="3"/>
    </row>
    <row r="1042812" spans="9:11" x14ac:dyDescent="0.2">
      <c r="I1042812" s="3"/>
      <c r="J1042812" s="3"/>
      <c r="K1042812" s="3"/>
    </row>
    <row r="1042813" spans="9:11" x14ac:dyDescent="0.2">
      <c r="I1042813" s="3"/>
      <c r="J1042813" s="3"/>
      <c r="K1042813" s="3"/>
    </row>
    <row r="1042814" spans="9:11" x14ac:dyDescent="0.2">
      <c r="I1042814" s="3"/>
      <c r="J1042814" s="3"/>
      <c r="K1042814" s="3"/>
    </row>
    <row r="1042815" spans="9:11" x14ac:dyDescent="0.2">
      <c r="I1042815" s="3"/>
      <c r="J1042815" s="3"/>
      <c r="K1042815" s="3"/>
    </row>
    <row r="1042816" spans="9:11" x14ac:dyDescent="0.2">
      <c r="I1042816" s="3"/>
      <c r="J1042816" s="3"/>
      <c r="K1042816" s="3"/>
    </row>
    <row r="1042817" spans="9:11" x14ac:dyDescent="0.2">
      <c r="I1042817" s="3"/>
      <c r="J1042817" s="3"/>
      <c r="K1042817" s="3"/>
    </row>
    <row r="1042818" spans="9:11" x14ac:dyDescent="0.2">
      <c r="I1042818" s="3"/>
      <c r="J1042818" s="3"/>
      <c r="K1042818" s="3"/>
    </row>
    <row r="1042819" spans="9:11" x14ac:dyDescent="0.2">
      <c r="I1042819" s="3"/>
      <c r="J1042819" s="3"/>
      <c r="K1042819" s="3"/>
    </row>
    <row r="1042820" spans="9:11" x14ac:dyDescent="0.2">
      <c r="I1042820" s="3"/>
      <c r="J1042820" s="3"/>
      <c r="K1042820" s="3"/>
    </row>
    <row r="1042821" spans="9:11" x14ac:dyDescent="0.2">
      <c r="I1042821" s="3"/>
      <c r="J1042821" s="3"/>
      <c r="K1042821" s="3"/>
    </row>
    <row r="1042822" spans="9:11" x14ac:dyDescent="0.2">
      <c r="I1042822" s="3"/>
      <c r="J1042822" s="3"/>
      <c r="K1042822" s="3"/>
    </row>
    <row r="1042823" spans="9:11" x14ac:dyDescent="0.2">
      <c r="I1042823" s="3"/>
      <c r="J1042823" s="3"/>
      <c r="K1042823" s="3"/>
    </row>
    <row r="1042824" spans="9:11" x14ac:dyDescent="0.2">
      <c r="I1042824" s="3"/>
      <c r="J1042824" s="3"/>
      <c r="K1042824" s="3"/>
    </row>
    <row r="1042825" spans="9:11" x14ac:dyDescent="0.2">
      <c r="I1042825" s="3"/>
      <c r="J1042825" s="3"/>
      <c r="K1042825" s="3"/>
    </row>
    <row r="1042826" spans="9:11" x14ac:dyDescent="0.2">
      <c r="I1042826" s="3"/>
      <c r="J1042826" s="3"/>
      <c r="K1042826" s="3"/>
    </row>
    <row r="1042827" spans="9:11" x14ac:dyDescent="0.2">
      <c r="I1042827" s="3"/>
      <c r="J1042827" s="3"/>
      <c r="K1042827" s="3"/>
    </row>
    <row r="1042828" spans="9:11" x14ac:dyDescent="0.2">
      <c r="I1042828" s="3"/>
      <c r="J1042828" s="3"/>
      <c r="K1042828" s="3"/>
    </row>
    <row r="1042829" spans="9:11" x14ac:dyDescent="0.2">
      <c r="I1042829" s="3"/>
      <c r="J1042829" s="3"/>
      <c r="K1042829" s="3"/>
    </row>
    <row r="1042830" spans="9:11" x14ac:dyDescent="0.2">
      <c r="I1042830" s="3"/>
      <c r="J1042830" s="3"/>
      <c r="K1042830" s="3"/>
    </row>
    <row r="1042831" spans="9:11" x14ac:dyDescent="0.2">
      <c r="I1042831" s="3"/>
      <c r="J1042831" s="3"/>
      <c r="K1042831" s="3"/>
    </row>
    <row r="1042832" spans="9:11" x14ac:dyDescent="0.2">
      <c r="I1042832" s="3"/>
      <c r="J1042832" s="3"/>
      <c r="K1042832" s="3"/>
    </row>
    <row r="1042833" spans="9:11" x14ac:dyDescent="0.2">
      <c r="I1042833" s="3"/>
      <c r="J1042833" s="3"/>
      <c r="K1042833" s="3"/>
    </row>
    <row r="1042834" spans="9:11" x14ac:dyDescent="0.2">
      <c r="I1042834" s="3"/>
      <c r="J1042834" s="3"/>
      <c r="K1042834" s="3"/>
    </row>
    <row r="1042835" spans="9:11" x14ac:dyDescent="0.2">
      <c r="I1042835" s="3"/>
      <c r="J1042835" s="3"/>
      <c r="K1042835" s="3"/>
    </row>
    <row r="1042836" spans="9:11" x14ac:dyDescent="0.2">
      <c r="I1042836" s="3"/>
      <c r="J1042836" s="3"/>
      <c r="K1042836" s="3"/>
    </row>
    <row r="1042837" spans="9:11" x14ac:dyDescent="0.2">
      <c r="I1042837" s="3"/>
      <c r="J1042837" s="3"/>
      <c r="K1042837" s="3"/>
    </row>
    <row r="1042838" spans="9:11" x14ac:dyDescent="0.2">
      <c r="I1042838" s="3"/>
      <c r="J1042838" s="3"/>
      <c r="K1042838" s="3"/>
    </row>
    <row r="1042839" spans="9:11" x14ac:dyDescent="0.2">
      <c r="I1042839" s="3"/>
      <c r="J1042839" s="3"/>
      <c r="K1042839" s="3"/>
    </row>
    <row r="1042840" spans="9:11" x14ac:dyDescent="0.2">
      <c r="I1042840" s="3"/>
      <c r="J1042840" s="3"/>
      <c r="K1042840" s="3"/>
    </row>
    <row r="1042841" spans="9:11" x14ac:dyDescent="0.2">
      <c r="I1042841" s="3"/>
      <c r="J1042841" s="3"/>
      <c r="K1042841" s="3"/>
    </row>
    <row r="1042842" spans="9:11" x14ac:dyDescent="0.2">
      <c r="I1042842" s="3"/>
      <c r="J1042842" s="3"/>
      <c r="K1042842" s="3"/>
    </row>
    <row r="1042843" spans="9:11" x14ac:dyDescent="0.2">
      <c r="I1042843" s="3"/>
      <c r="J1042843" s="3"/>
      <c r="K1042843" s="3"/>
    </row>
    <row r="1042844" spans="9:11" x14ac:dyDescent="0.2">
      <c r="I1042844" s="3"/>
      <c r="J1042844" s="3"/>
      <c r="K1042844" s="3"/>
    </row>
    <row r="1042845" spans="9:11" x14ac:dyDescent="0.2">
      <c r="I1042845" s="3"/>
      <c r="J1042845" s="3"/>
      <c r="K1042845" s="3"/>
    </row>
    <row r="1042846" spans="9:11" x14ac:dyDescent="0.2">
      <c r="I1042846" s="3"/>
      <c r="J1042846" s="3"/>
      <c r="K1042846" s="3"/>
    </row>
    <row r="1042847" spans="9:11" x14ac:dyDescent="0.2">
      <c r="I1042847" s="3"/>
      <c r="J1042847" s="3"/>
      <c r="K1042847" s="3"/>
    </row>
    <row r="1042848" spans="9:11" x14ac:dyDescent="0.2">
      <c r="I1042848" s="3"/>
      <c r="J1042848" s="3"/>
      <c r="K1042848" s="3"/>
    </row>
    <row r="1042849" spans="9:11" x14ac:dyDescent="0.2">
      <c r="I1042849" s="3"/>
      <c r="J1042849" s="3"/>
      <c r="K1042849" s="3"/>
    </row>
    <row r="1042850" spans="9:11" x14ac:dyDescent="0.2">
      <c r="I1042850" s="3"/>
      <c r="J1042850" s="3"/>
      <c r="K1042850" s="3"/>
    </row>
    <row r="1042851" spans="9:11" x14ac:dyDescent="0.2">
      <c r="I1042851" s="3"/>
      <c r="J1042851" s="3"/>
      <c r="K1042851" s="3"/>
    </row>
    <row r="1042852" spans="9:11" x14ac:dyDescent="0.2">
      <c r="I1042852" s="3"/>
      <c r="J1042852" s="3"/>
      <c r="K1042852" s="3"/>
    </row>
    <row r="1042853" spans="9:11" x14ac:dyDescent="0.2">
      <c r="I1042853" s="3"/>
      <c r="J1042853" s="3"/>
      <c r="K1042853" s="3"/>
    </row>
    <row r="1042854" spans="9:11" x14ac:dyDescent="0.2">
      <c r="I1042854" s="3"/>
      <c r="J1042854" s="3"/>
      <c r="K1042854" s="3"/>
    </row>
    <row r="1042855" spans="9:11" x14ac:dyDescent="0.2">
      <c r="I1042855" s="3"/>
      <c r="J1042855" s="3"/>
      <c r="K1042855" s="3"/>
    </row>
    <row r="1042856" spans="9:11" x14ac:dyDescent="0.2">
      <c r="I1042856" s="3"/>
      <c r="J1042856" s="3"/>
      <c r="K1042856" s="3"/>
    </row>
    <row r="1042857" spans="9:11" x14ac:dyDescent="0.2">
      <c r="I1042857" s="3"/>
      <c r="J1042857" s="3"/>
      <c r="K1042857" s="3"/>
    </row>
    <row r="1042858" spans="9:11" x14ac:dyDescent="0.2">
      <c r="I1042858" s="3"/>
      <c r="J1042858" s="3"/>
      <c r="K1042858" s="3"/>
    </row>
    <row r="1042859" spans="9:11" x14ac:dyDescent="0.2">
      <c r="I1042859" s="3"/>
      <c r="J1042859" s="3"/>
      <c r="K1042859" s="3"/>
    </row>
    <row r="1042860" spans="9:11" x14ac:dyDescent="0.2">
      <c r="I1042860" s="3"/>
      <c r="J1042860" s="3"/>
      <c r="K1042860" s="3"/>
    </row>
    <row r="1042861" spans="9:11" x14ac:dyDescent="0.2">
      <c r="I1042861" s="3"/>
      <c r="J1042861" s="3"/>
      <c r="K1042861" s="3"/>
    </row>
    <row r="1042862" spans="9:11" x14ac:dyDescent="0.2">
      <c r="I1042862" s="3"/>
      <c r="J1042862" s="3"/>
      <c r="K1042862" s="3"/>
    </row>
    <row r="1042863" spans="9:11" x14ac:dyDescent="0.2">
      <c r="I1042863" s="3"/>
      <c r="J1042863" s="3"/>
      <c r="K1042863" s="3"/>
    </row>
    <row r="1042864" spans="9:11" x14ac:dyDescent="0.2">
      <c r="I1042864" s="3"/>
      <c r="J1042864" s="3"/>
      <c r="K1042864" s="3"/>
    </row>
    <row r="1042865" spans="9:11" x14ac:dyDescent="0.2">
      <c r="I1042865" s="3"/>
      <c r="J1042865" s="3"/>
      <c r="K1042865" s="3"/>
    </row>
    <row r="1042866" spans="9:11" x14ac:dyDescent="0.2">
      <c r="I1042866" s="3"/>
      <c r="J1042866" s="3"/>
      <c r="K1042866" s="3"/>
    </row>
    <row r="1042867" spans="9:11" x14ac:dyDescent="0.2">
      <c r="I1042867" s="3"/>
      <c r="J1042867" s="3"/>
      <c r="K1042867" s="3"/>
    </row>
    <row r="1042868" spans="9:11" x14ac:dyDescent="0.2">
      <c r="I1042868" s="3"/>
      <c r="J1042868" s="3"/>
      <c r="K1042868" s="3"/>
    </row>
    <row r="1042869" spans="9:11" x14ac:dyDescent="0.2">
      <c r="I1042869" s="3"/>
      <c r="J1042869" s="3"/>
      <c r="K1042869" s="3"/>
    </row>
    <row r="1042870" spans="9:11" x14ac:dyDescent="0.2">
      <c r="I1042870" s="3"/>
      <c r="J1042870" s="3"/>
      <c r="K1042870" s="3"/>
    </row>
    <row r="1042871" spans="9:11" x14ac:dyDescent="0.2">
      <c r="I1042871" s="3"/>
      <c r="J1042871" s="3"/>
      <c r="K1042871" s="3"/>
    </row>
    <row r="1042872" spans="9:11" x14ac:dyDescent="0.2">
      <c r="I1042872" s="3"/>
      <c r="J1042872" s="3"/>
      <c r="K1042872" s="3"/>
    </row>
    <row r="1042873" spans="9:11" x14ac:dyDescent="0.2">
      <c r="I1042873" s="3"/>
      <c r="J1042873" s="3"/>
      <c r="K1042873" s="3"/>
    </row>
    <row r="1042874" spans="9:11" x14ac:dyDescent="0.2">
      <c r="I1042874" s="3"/>
      <c r="J1042874" s="3"/>
      <c r="K1042874" s="3"/>
    </row>
    <row r="1042875" spans="9:11" x14ac:dyDescent="0.2">
      <c r="I1042875" s="3"/>
      <c r="J1042875" s="3"/>
      <c r="K1042875" s="3"/>
    </row>
    <row r="1042876" spans="9:11" x14ac:dyDescent="0.2">
      <c r="I1042876" s="3"/>
      <c r="J1042876" s="3"/>
      <c r="K1042876" s="3"/>
    </row>
    <row r="1042877" spans="9:11" x14ac:dyDescent="0.2">
      <c r="I1042877" s="3"/>
      <c r="J1042877" s="3"/>
      <c r="K1042877" s="3"/>
    </row>
    <row r="1042878" spans="9:11" x14ac:dyDescent="0.2">
      <c r="I1042878" s="3"/>
      <c r="J1042878" s="3"/>
      <c r="K1042878" s="3"/>
    </row>
    <row r="1042879" spans="9:11" x14ac:dyDescent="0.2">
      <c r="I1042879" s="3"/>
      <c r="J1042879" s="3"/>
      <c r="K1042879" s="3"/>
    </row>
    <row r="1042880" spans="9:11" x14ac:dyDescent="0.2">
      <c r="I1042880" s="3"/>
      <c r="J1042880" s="3"/>
      <c r="K1042880" s="3"/>
    </row>
    <row r="1042881" spans="9:11" x14ac:dyDescent="0.2">
      <c r="I1042881" s="3"/>
      <c r="J1042881" s="3"/>
      <c r="K1042881" s="3"/>
    </row>
    <row r="1042882" spans="9:11" x14ac:dyDescent="0.2">
      <c r="I1042882" s="3"/>
      <c r="J1042882" s="3"/>
      <c r="K1042882" s="3"/>
    </row>
    <row r="1042883" spans="9:11" x14ac:dyDescent="0.2">
      <c r="I1042883" s="3"/>
      <c r="J1042883" s="3"/>
      <c r="K1042883" s="3"/>
    </row>
    <row r="1042884" spans="9:11" x14ac:dyDescent="0.2">
      <c r="I1042884" s="3"/>
      <c r="J1042884" s="3"/>
      <c r="K1042884" s="3"/>
    </row>
    <row r="1042885" spans="9:11" x14ac:dyDescent="0.2">
      <c r="I1042885" s="3"/>
      <c r="J1042885" s="3"/>
      <c r="K1042885" s="3"/>
    </row>
    <row r="1042886" spans="9:11" x14ac:dyDescent="0.2">
      <c r="I1042886" s="3"/>
      <c r="J1042886" s="3"/>
      <c r="K1042886" s="3"/>
    </row>
    <row r="1042887" spans="9:11" x14ac:dyDescent="0.2">
      <c r="I1042887" s="3"/>
      <c r="J1042887" s="3"/>
      <c r="K1042887" s="3"/>
    </row>
    <row r="1042888" spans="9:11" x14ac:dyDescent="0.2">
      <c r="I1042888" s="3"/>
      <c r="J1042888" s="3"/>
      <c r="K1042888" s="3"/>
    </row>
    <row r="1042889" spans="9:11" x14ac:dyDescent="0.2">
      <c r="I1042889" s="3"/>
      <c r="J1042889" s="3"/>
      <c r="K1042889" s="3"/>
    </row>
    <row r="1042890" spans="9:11" x14ac:dyDescent="0.2">
      <c r="I1042890" s="3"/>
      <c r="J1042890" s="3"/>
      <c r="K1042890" s="3"/>
    </row>
    <row r="1042891" spans="9:11" x14ac:dyDescent="0.2">
      <c r="I1042891" s="3"/>
      <c r="J1042891" s="3"/>
      <c r="K1042891" s="3"/>
    </row>
    <row r="1042892" spans="9:11" x14ac:dyDescent="0.2">
      <c r="I1042892" s="3"/>
      <c r="J1042892" s="3"/>
      <c r="K1042892" s="3"/>
    </row>
    <row r="1042893" spans="9:11" x14ac:dyDescent="0.2">
      <c r="I1042893" s="3"/>
      <c r="J1042893" s="3"/>
      <c r="K1042893" s="3"/>
    </row>
    <row r="1042894" spans="9:11" x14ac:dyDescent="0.2">
      <c r="I1042894" s="3"/>
      <c r="J1042894" s="3"/>
      <c r="K1042894" s="3"/>
    </row>
    <row r="1042895" spans="9:11" x14ac:dyDescent="0.2">
      <c r="I1042895" s="3"/>
      <c r="J1042895" s="3"/>
      <c r="K1042895" s="3"/>
    </row>
    <row r="1042896" spans="9:11" x14ac:dyDescent="0.2">
      <c r="I1042896" s="3"/>
      <c r="J1042896" s="3"/>
      <c r="K1042896" s="3"/>
    </row>
    <row r="1042897" spans="9:11" x14ac:dyDescent="0.2">
      <c r="I1042897" s="3"/>
      <c r="J1042897" s="3"/>
      <c r="K1042897" s="3"/>
    </row>
    <row r="1042898" spans="9:11" x14ac:dyDescent="0.2">
      <c r="I1042898" s="3"/>
      <c r="J1042898" s="3"/>
      <c r="K1042898" s="3"/>
    </row>
    <row r="1042899" spans="9:11" x14ac:dyDescent="0.2">
      <c r="I1042899" s="3"/>
      <c r="J1042899" s="3"/>
      <c r="K1042899" s="3"/>
    </row>
    <row r="1042900" spans="9:11" x14ac:dyDescent="0.2">
      <c r="I1042900" s="3"/>
      <c r="J1042900" s="3"/>
      <c r="K1042900" s="3"/>
    </row>
    <row r="1042901" spans="9:11" x14ac:dyDescent="0.2">
      <c r="I1042901" s="3"/>
      <c r="J1042901" s="3"/>
      <c r="K1042901" s="3"/>
    </row>
    <row r="1042902" spans="9:11" x14ac:dyDescent="0.2">
      <c r="I1042902" s="3"/>
      <c r="J1042902" s="3"/>
      <c r="K1042902" s="3"/>
    </row>
    <row r="1042903" spans="9:11" x14ac:dyDescent="0.2">
      <c r="I1042903" s="3"/>
      <c r="J1042903" s="3"/>
      <c r="K1042903" s="3"/>
    </row>
    <row r="1042904" spans="9:11" x14ac:dyDescent="0.2">
      <c r="I1042904" s="3"/>
      <c r="J1042904" s="3"/>
      <c r="K1042904" s="3"/>
    </row>
    <row r="1042905" spans="9:11" x14ac:dyDescent="0.2">
      <c r="I1042905" s="3"/>
      <c r="J1042905" s="3"/>
      <c r="K1042905" s="3"/>
    </row>
    <row r="1042906" spans="9:11" x14ac:dyDescent="0.2">
      <c r="I1042906" s="3"/>
      <c r="J1042906" s="3"/>
      <c r="K1042906" s="3"/>
    </row>
    <row r="1042907" spans="9:11" x14ac:dyDescent="0.2">
      <c r="I1042907" s="3"/>
      <c r="J1042907" s="3"/>
      <c r="K1042907" s="3"/>
    </row>
    <row r="1042908" spans="9:11" x14ac:dyDescent="0.2">
      <c r="I1042908" s="3"/>
      <c r="J1042908" s="3"/>
      <c r="K1042908" s="3"/>
    </row>
    <row r="1042909" spans="9:11" x14ac:dyDescent="0.2">
      <c r="I1042909" s="3"/>
      <c r="J1042909" s="3"/>
      <c r="K1042909" s="3"/>
    </row>
    <row r="1042910" spans="9:11" x14ac:dyDescent="0.2">
      <c r="I1042910" s="3"/>
      <c r="J1042910" s="3"/>
      <c r="K1042910" s="3"/>
    </row>
    <row r="1042911" spans="9:11" x14ac:dyDescent="0.2">
      <c r="I1042911" s="3"/>
      <c r="J1042911" s="3"/>
      <c r="K1042911" s="3"/>
    </row>
    <row r="1042912" spans="9:11" x14ac:dyDescent="0.2">
      <c r="I1042912" s="3"/>
      <c r="J1042912" s="3"/>
      <c r="K1042912" s="3"/>
    </row>
    <row r="1042913" spans="9:11" x14ac:dyDescent="0.2">
      <c r="I1042913" s="3"/>
      <c r="J1042913" s="3"/>
      <c r="K1042913" s="3"/>
    </row>
    <row r="1042914" spans="9:11" x14ac:dyDescent="0.2">
      <c r="I1042914" s="3"/>
      <c r="J1042914" s="3"/>
      <c r="K1042914" s="3"/>
    </row>
    <row r="1042915" spans="9:11" x14ac:dyDescent="0.2">
      <c r="I1042915" s="3"/>
      <c r="J1042915" s="3"/>
      <c r="K1042915" s="3"/>
    </row>
    <row r="1042916" spans="9:11" x14ac:dyDescent="0.2">
      <c r="I1042916" s="3"/>
      <c r="J1042916" s="3"/>
      <c r="K1042916" s="3"/>
    </row>
    <row r="1042917" spans="9:11" x14ac:dyDescent="0.2">
      <c r="I1042917" s="3"/>
      <c r="J1042917" s="3"/>
      <c r="K1042917" s="3"/>
    </row>
    <row r="1042918" spans="9:11" x14ac:dyDescent="0.2">
      <c r="I1042918" s="3"/>
      <c r="J1042918" s="3"/>
      <c r="K1042918" s="3"/>
    </row>
    <row r="1042919" spans="9:11" x14ac:dyDescent="0.2">
      <c r="I1042919" s="3"/>
      <c r="J1042919" s="3"/>
      <c r="K1042919" s="3"/>
    </row>
    <row r="1042920" spans="9:11" x14ac:dyDescent="0.2">
      <c r="I1042920" s="3"/>
      <c r="J1042920" s="3"/>
      <c r="K1042920" s="3"/>
    </row>
    <row r="1042921" spans="9:11" x14ac:dyDescent="0.2">
      <c r="I1042921" s="3"/>
      <c r="J1042921" s="3"/>
      <c r="K1042921" s="3"/>
    </row>
    <row r="1042922" spans="9:11" x14ac:dyDescent="0.2">
      <c r="I1042922" s="3"/>
      <c r="J1042922" s="3"/>
      <c r="K1042922" s="3"/>
    </row>
    <row r="1042923" spans="9:11" x14ac:dyDescent="0.2">
      <c r="I1042923" s="3"/>
      <c r="J1042923" s="3"/>
      <c r="K1042923" s="3"/>
    </row>
    <row r="1042924" spans="9:11" x14ac:dyDescent="0.2">
      <c r="I1042924" s="3"/>
      <c r="J1042924" s="3"/>
      <c r="K1042924" s="3"/>
    </row>
    <row r="1042925" spans="9:11" x14ac:dyDescent="0.2">
      <c r="I1042925" s="3"/>
      <c r="J1042925" s="3"/>
      <c r="K1042925" s="3"/>
    </row>
    <row r="1042926" spans="9:11" x14ac:dyDescent="0.2">
      <c r="I1042926" s="3"/>
      <c r="J1042926" s="3"/>
      <c r="K1042926" s="3"/>
    </row>
    <row r="1042927" spans="9:11" x14ac:dyDescent="0.2">
      <c r="I1042927" s="3"/>
      <c r="J1042927" s="3"/>
      <c r="K1042927" s="3"/>
    </row>
    <row r="1042928" spans="9:11" x14ac:dyDescent="0.2">
      <c r="I1042928" s="3"/>
      <c r="J1042928" s="3"/>
      <c r="K1042928" s="3"/>
    </row>
    <row r="1042929" spans="9:11" x14ac:dyDescent="0.2">
      <c r="I1042929" s="3"/>
      <c r="J1042929" s="3"/>
      <c r="K1042929" s="3"/>
    </row>
    <row r="1042930" spans="9:11" x14ac:dyDescent="0.2">
      <c r="I1042930" s="3"/>
      <c r="J1042930" s="3"/>
      <c r="K1042930" s="3"/>
    </row>
    <row r="1042931" spans="9:11" x14ac:dyDescent="0.2">
      <c r="I1042931" s="3"/>
      <c r="J1042931" s="3"/>
      <c r="K1042931" s="3"/>
    </row>
    <row r="1042932" spans="9:11" x14ac:dyDescent="0.2">
      <c r="I1042932" s="3"/>
      <c r="J1042932" s="3"/>
      <c r="K1042932" s="3"/>
    </row>
    <row r="1042933" spans="9:11" x14ac:dyDescent="0.2">
      <c r="I1042933" s="3"/>
      <c r="J1042933" s="3"/>
      <c r="K1042933" s="3"/>
    </row>
    <row r="1042934" spans="9:11" x14ac:dyDescent="0.2">
      <c r="I1042934" s="3"/>
      <c r="J1042934" s="3"/>
      <c r="K1042934" s="3"/>
    </row>
    <row r="1042935" spans="9:11" x14ac:dyDescent="0.2">
      <c r="I1042935" s="3"/>
      <c r="J1042935" s="3"/>
      <c r="K1042935" s="3"/>
    </row>
    <row r="1042936" spans="9:11" x14ac:dyDescent="0.2">
      <c r="I1042936" s="3"/>
      <c r="J1042936" s="3"/>
      <c r="K1042936" s="3"/>
    </row>
    <row r="1042937" spans="9:11" x14ac:dyDescent="0.2">
      <c r="I1042937" s="3"/>
      <c r="J1042937" s="3"/>
      <c r="K1042937" s="3"/>
    </row>
    <row r="1042938" spans="9:11" x14ac:dyDescent="0.2">
      <c r="I1042938" s="3"/>
      <c r="J1042938" s="3"/>
      <c r="K1042938" s="3"/>
    </row>
    <row r="1042939" spans="9:11" x14ac:dyDescent="0.2">
      <c r="I1042939" s="3"/>
      <c r="J1042939" s="3"/>
      <c r="K1042939" s="3"/>
    </row>
    <row r="1042940" spans="9:11" x14ac:dyDescent="0.2">
      <c r="I1042940" s="3"/>
      <c r="J1042940" s="3"/>
      <c r="K1042940" s="3"/>
    </row>
    <row r="1042941" spans="9:11" x14ac:dyDescent="0.2">
      <c r="I1042941" s="3"/>
      <c r="J1042941" s="3"/>
      <c r="K1042941" s="3"/>
    </row>
    <row r="1042942" spans="9:11" x14ac:dyDescent="0.2">
      <c r="I1042942" s="3"/>
      <c r="J1042942" s="3"/>
      <c r="K1042942" s="3"/>
    </row>
    <row r="1042943" spans="9:11" x14ac:dyDescent="0.2">
      <c r="I1042943" s="3"/>
      <c r="J1042943" s="3"/>
      <c r="K1042943" s="3"/>
    </row>
    <row r="1042944" spans="9:11" x14ac:dyDescent="0.2">
      <c r="I1042944" s="3"/>
      <c r="J1042944" s="3"/>
      <c r="K1042944" s="3"/>
    </row>
    <row r="1042945" spans="9:11" x14ac:dyDescent="0.2">
      <c r="I1042945" s="3"/>
      <c r="J1042945" s="3"/>
      <c r="K1042945" s="3"/>
    </row>
    <row r="1042946" spans="9:11" x14ac:dyDescent="0.2">
      <c r="I1042946" s="3"/>
      <c r="J1042946" s="3"/>
      <c r="K1042946" s="3"/>
    </row>
    <row r="1042947" spans="9:11" x14ac:dyDescent="0.2">
      <c r="I1042947" s="3"/>
      <c r="J1042947" s="3"/>
      <c r="K1042947" s="3"/>
    </row>
    <row r="1042948" spans="9:11" x14ac:dyDescent="0.2">
      <c r="I1042948" s="3"/>
      <c r="J1042948" s="3"/>
      <c r="K1042948" s="3"/>
    </row>
    <row r="1042949" spans="9:11" x14ac:dyDescent="0.2">
      <c r="I1042949" s="3"/>
      <c r="J1042949" s="3"/>
      <c r="K1042949" s="3"/>
    </row>
    <row r="1042950" spans="9:11" x14ac:dyDescent="0.2">
      <c r="I1042950" s="3"/>
      <c r="J1042950" s="3"/>
      <c r="K1042950" s="3"/>
    </row>
    <row r="1042951" spans="9:11" x14ac:dyDescent="0.2">
      <c r="I1042951" s="3"/>
      <c r="J1042951" s="3"/>
      <c r="K1042951" s="3"/>
    </row>
    <row r="1042952" spans="9:11" x14ac:dyDescent="0.2">
      <c r="I1042952" s="3"/>
      <c r="J1042952" s="3"/>
      <c r="K1042952" s="3"/>
    </row>
    <row r="1042953" spans="9:11" x14ac:dyDescent="0.2">
      <c r="I1042953" s="3"/>
      <c r="J1042953" s="3"/>
      <c r="K1042953" s="3"/>
    </row>
    <row r="1042954" spans="9:11" x14ac:dyDescent="0.2">
      <c r="I1042954" s="3"/>
      <c r="J1042954" s="3"/>
      <c r="K1042954" s="3"/>
    </row>
    <row r="1042955" spans="9:11" x14ac:dyDescent="0.2">
      <c r="I1042955" s="3"/>
      <c r="J1042955" s="3"/>
      <c r="K1042955" s="3"/>
    </row>
    <row r="1042956" spans="9:11" x14ac:dyDescent="0.2">
      <c r="I1042956" s="3"/>
      <c r="J1042956" s="3"/>
      <c r="K1042956" s="3"/>
    </row>
    <row r="1042957" spans="9:11" x14ac:dyDescent="0.2">
      <c r="I1042957" s="3"/>
      <c r="J1042957" s="3"/>
      <c r="K1042957" s="3"/>
    </row>
    <row r="1042958" spans="9:11" x14ac:dyDescent="0.2">
      <c r="I1042958" s="3"/>
      <c r="J1042958" s="3"/>
      <c r="K1042958" s="3"/>
    </row>
    <row r="1042959" spans="9:11" x14ac:dyDescent="0.2">
      <c r="I1042959" s="3"/>
      <c r="J1042959" s="3"/>
      <c r="K1042959" s="3"/>
    </row>
    <row r="1042960" spans="9:11" x14ac:dyDescent="0.2">
      <c r="I1042960" s="3"/>
      <c r="J1042960" s="3"/>
      <c r="K1042960" s="3"/>
    </row>
    <row r="1042961" spans="9:11" x14ac:dyDescent="0.2">
      <c r="I1042961" s="3"/>
      <c r="J1042961" s="3"/>
      <c r="K1042961" s="3"/>
    </row>
    <row r="1042962" spans="9:11" x14ac:dyDescent="0.2">
      <c r="I1042962" s="3"/>
      <c r="J1042962" s="3"/>
      <c r="K1042962" s="3"/>
    </row>
    <row r="1042963" spans="9:11" x14ac:dyDescent="0.2">
      <c r="I1042963" s="3"/>
      <c r="J1042963" s="3"/>
      <c r="K1042963" s="3"/>
    </row>
    <row r="1042964" spans="9:11" x14ac:dyDescent="0.2">
      <c r="I1042964" s="3"/>
      <c r="J1042964" s="3"/>
      <c r="K1042964" s="3"/>
    </row>
    <row r="1042965" spans="9:11" x14ac:dyDescent="0.2">
      <c r="I1042965" s="3"/>
      <c r="J1042965" s="3"/>
      <c r="K1042965" s="3"/>
    </row>
    <row r="1042966" spans="9:11" x14ac:dyDescent="0.2">
      <c r="I1042966" s="3"/>
      <c r="J1042966" s="3"/>
      <c r="K1042966" s="3"/>
    </row>
    <row r="1042967" spans="9:11" x14ac:dyDescent="0.2">
      <c r="I1042967" s="3"/>
      <c r="J1042967" s="3"/>
      <c r="K1042967" s="3"/>
    </row>
    <row r="1042968" spans="9:11" x14ac:dyDescent="0.2">
      <c r="I1042968" s="3"/>
      <c r="J1042968" s="3"/>
      <c r="K1042968" s="3"/>
    </row>
    <row r="1042969" spans="9:11" x14ac:dyDescent="0.2">
      <c r="I1042969" s="3"/>
      <c r="J1042969" s="3"/>
      <c r="K1042969" s="3"/>
    </row>
    <row r="1042970" spans="9:11" x14ac:dyDescent="0.2">
      <c r="I1042970" s="3"/>
      <c r="J1042970" s="3"/>
      <c r="K1042970" s="3"/>
    </row>
    <row r="1042971" spans="9:11" x14ac:dyDescent="0.2">
      <c r="I1042971" s="3"/>
      <c r="J1042971" s="3"/>
      <c r="K1042971" s="3"/>
    </row>
    <row r="1042972" spans="9:11" x14ac:dyDescent="0.2">
      <c r="I1042972" s="3"/>
      <c r="J1042972" s="3"/>
      <c r="K1042972" s="3"/>
    </row>
    <row r="1042973" spans="9:11" x14ac:dyDescent="0.2">
      <c r="I1042973" s="3"/>
      <c r="J1042973" s="3"/>
      <c r="K1042973" s="3"/>
    </row>
    <row r="1042974" spans="9:11" x14ac:dyDescent="0.2">
      <c r="I1042974" s="3"/>
      <c r="J1042974" s="3"/>
      <c r="K1042974" s="3"/>
    </row>
    <row r="1042975" spans="9:11" x14ac:dyDescent="0.2">
      <c r="I1042975" s="3"/>
      <c r="J1042975" s="3"/>
      <c r="K1042975" s="3"/>
    </row>
    <row r="1042976" spans="9:11" x14ac:dyDescent="0.2">
      <c r="I1042976" s="3"/>
      <c r="J1042976" s="3"/>
      <c r="K1042976" s="3"/>
    </row>
    <row r="1042977" spans="9:11" x14ac:dyDescent="0.2">
      <c r="I1042977" s="3"/>
      <c r="J1042977" s="3"/>
      <c r="K1042977" s="3"/>
    </row>
    <row r="1042978" spans="9:11" x14ac:dyDescent="0.2">
      <c r="I1042978" s="3"/>
      <c r="J1042978" s="3"/>
      <c r="K1042978" s="3"/>
    </row>
    <row r="1042979" spans="9:11" x14ac:dyDescent="0.2">
      <c r="I1042979" s="3"/>
      <c r="J1042979" s="3"/>
      <c r="K1042979" s="3"/>
    </row>
    <row r="1042980" spans="9:11" x14ac:dyDescent="0.2">
      <c r="I1042980" s="3"/>
      <c r="J1042980" s="3"/>
      <c r="K1042980" s="3"/>
    </row>
    <row r="1042981" spans="9:11" x14ac:dyDescent="0.2">
      <c r="I1042981" s="3"/>
      <c r="J1042981" s="3"/>
      <c r="K1042981" s="3"/>
    </row>
    <row r="1042982" spans="9:11" x14ac:dyDescent="0.2">
      <c r="I1042982" s="3"/>
      <c r="J1042982" s="3"/>
      <c r="K1042982" s="3"/>
    </row>
    <row r="1042983" spans="9:11" x14ac:dyDescent="0.2">
      <c r="I1042983" s="3"/>
      <c r="J1042983" s="3"/>
      <c r="K1042983" s="3"/>
    </row>
    <row r="1042984" spans="9:11" x14ac:dyDescent="0.2">
      <c r="I1042984" s="3"/>
      <c r="J1042984" s="3"/>
      <c r="K1042984" s="3"/>
    </row>
    <row r="1042985" spans="9:11" x14ac:dyDescent="0.2">
      <c r="I1042985" s="3"/>
      <c r="J1042985" s="3"/>
      <c r="K1042985" s="3"/>
    </row>
    <row r="1042986" spans="9:11" x14ac:dyDescent="0.2">
      <c r="I1042986" s="3"/>
      <c r="J1042986" s="3"/>
      <c r="K1042986" s="3"/>
    </row>
    <row r="1042987" spans="9:11" x14ac:dyDescent="0.2">
      <c r="I1042987" s="3"/>
      <c r="J1042987" s="3"/>
      <c r="K1042987" s="3"/>
    </row>
    <row r="1042988" spans="9:11" x14ac:dyDescent="0.2">
      <c r="I1042988" s="3"/>
      <c r="J1042988" s="3"/>
      <c r="K1042988" s="3"/>
    </row>
    <row r="1042989" spans="9:11" x14ac:dyDescent="0.2">
      <c r="I1042989" s="3"/>
      <c r="J1042989" s="3"/>
      <c r="K1042989" s="3"/>
    </row>
    <row r="1042990" spans="9:11" x14ac:dyDescent="0.2">
      <c r="I1042990" s="3"/>
      <c r="J1042990" s="3"/>
      <c r="K1042990" s="3"/>
    </row>
    <row r="1042991" spans="9:11" x14ac:dyDescent="0.2">
      <c r="I1042991" s="3"/>
      <c r="J1042991" s="3"/>
      <c r="K1042991" s="3"/>
    </row>
    <row r="1042992" spans="9:11" x14ac:dyDescent="0.2">
      <c r="I1042992" s="3"/>
      <c r="J1042992" s="3"/>
      <c r="K1042992" s="3"/>
    </row>
    <row r="1042993" spans="9:11" x14ac:dyDescent="0.2">
      <c r="I1042993" s="3"/>
      <c r="J1042993" s="3"/>
      <c r="K1042993" s="3"/>
    </row>
    <row r="1042994" spans="9:11" x14ac:dyDescent="0.2">
      <c r="I1042994" s="3"/>
      <c r="J1042994" s="3"/>
      <c r="K1042994" s="3"/>
    </row>
    <row r="1042995" spans="9:11" x14ac:dyDescent="0.2">
      <c r="I1042995" s="3"/>
      <c r="J1042995" s="3"/>
      <c r="K1042995" s="3"/>
    </row>
    <row r="1042996" spans="9:11" x14ac:dyDescent="0.2">
      <c r="I1042996" s="3"/>
      <c r="J1042996" s="3"/>
      <c r="K1042996" s="3"/>
    </row>
    <row r="1042997" spans="9:11" x14ac:dyDescent="0.2">
      <c r="I1042997" s="3"/>
      <c r="J1042997" s="3"/>
      <c r="K1042997" s="3"/>
    </row>
    <row r="1042998" spans="9:11" x14ac:dyDescent="0.2">
      <c r="I1042998" s="3"/>
      <c r="J1042998" s="3"/>
      <c r="K1042998" s="3"/>
    </row>
    <row r="1042999" spans="9:11" x14ac:dyDescent="0.2">
      <c r="I1042999" s="3"/>
      <c r="J1042999" s="3"/>
      <c r="K1042999" s="3"/>
    </row>
    <row r="1043000" spans="9:11" x14ac:dyDescent="0.2">
      <c r="I1043000" s="3"/>
      <c r="J1043000" s="3"/>
      <c r="K1043000" s="3"/>
    </row>
    <row r="1043001" spans="9:11" x14ac:dyDescent="0.2">
      <c r="I1043001" s="3"/>
      <c r="J1043001" s="3"/>
      <c r="K1043001" s="3"/>
    </row>
    <row r="1043002" spans="9:11" x14ac:dyDescent="0.2">
      <c r="I1043002" s="3"/>
      <c r="J1043002" s="3"/>
      <c r="K1043002" s="3"/>
    </row>
    <row r="1043003" spans="9:11" x14ac:dyDescent="0.2">
      <c r="I1043003" s="3"/>
      <c r="J1043003" s="3"/>
      <c r="K1043003" s="3"/>
    </row>
    <row r="1043004" spans="9:11" x14ac:dyDescent="0.2">
      <c r="I1043004" s="3"/>
      <c r="J1043004" s="3"/>
      <c r="K1043004" s="3"/>
    </row>
    <row r="1043005" spans="9:11" x14ac:dyDescent="0.2">
      <c r="I1043005" s="3"/>
      <c r="J1043005" s="3"/>
      <c r="K1043005" s="3"/>
    </row>
    <row r="1043006" spans="9:11" x14ac:dyDescent="0.2">
      <c r="I1043006" s="3"/>
      <c r="J1043006" s="3"/>
      <c r="K1043006" s="3"/>
    </row>
    <row r="1043007" spans="9:11" x14ac:dyDescent="0.2">
      <c r="I1043007" s="3"/>
      <c r="J1043007" s="3"/>
      <c r="K1043007" s="3"/>
    </row>
    <row r="1043008" spans="9:11" x14ac:dyDescent="0.2">
      <c r="I1043008" s="3"/>
      <c r="J1043008" s="3"/>
      <c r="K1043008" s="3"/>
    </row>
    <row r="1043009" spans="9:11" x14ac:dyDescent="0.2">
      <c r="I1043009" s="3"/>
      <c r="J1043009" s="3"/>
      <c r="K1043009" s="3"/>
    </row>
    <row r="1043010" spans="9:11" x14ac:dyDescent="0.2">
      <c r="I1043010" s="3"/>
      <c r="J1043010" s="3"/>
      <c r="K1043010" s="3"/>
    </row>
    <row r="1043011" spans="9:11" x14ac:dyDescent="0.2">
      <c r="I1043011" s="3"/>
      <c r="J1043011" s="3"/>
      <c r="K1043011" s="3"/>
    </row>
    <row r="1043012" spans="9:11" x14ac:dyDescent="0.2">
      <c r="I1043012" s="3"/>
      <c r="J1043012" s="3"/>
      <c r="K1043012" s="3"/>
    </row>
    <row r="1043013" spans="9:11" x14ac:dyDescent="0.2">
      <c r="I1043013" s="3"/>
      <c r="J1043013" s="3"/>
      <c r="K1043013" s="3"/>
    </row>
    <row r="1043014" spans="9:11" x14ac:dyDescent="0.2">
      <c r="I1043014" s="3"/>
      <c r="J1043014" s="3"/>
      <c r="K1043014" s="3"/>
    </row>
    <row r="1043015" spans="9:11" x14ac:dyDescent="0.2">
      <c r="I1043015" s="3"/>
      <c r="J1043015" s="3"/>
      <c r="K1043015" s="3"/>
    </row>
    <row r="1043016" spans="9:11" x14ac:dyDescent="0.2">
      <c r="I1043016" s="3"/>
      <c r="J1043016" s="3"/>
      <c r="K1043016" s="3"/>
    </row>
    <row r="1043017" spans="9:11" x14ac:dyDescent="0.2">
      <c r="I1043017" s="3"/>
      <c r="J1043017" s="3"/>
      <c r="K1043017" s="3"/>
    </row>
    <row r="1043018" spans="9:11" x14ac:dyDescent="0.2">
      <c r="I1043018" s="3"/>
      <c r="J1043018" s="3"/>
      <c r="K1043018" s="3"/>
    </row>
    <row r="1043019" spans="9:11" x14ac:dyDescent="0.2">
      <c r="I1043019" s="3"/>
      <c r="J1043019" s="3"/>
      <c r="K1043019" s="3"/>
    </row>
    <row r="1043020" spans="9:11" x14ac:dyDescent="0.2">
      <c r="I1043020" s="3"/>
      <c r="J1043020" s="3"/>
      <c r="K1043020" s="3"/>
    </row>
    <row r="1043021" spans="9:11" x14ac:dyDescent="0.2">
      <c r="I1043021" s="3"/>
      <c r="J1043021" s="3"/>
      <c r="K1043021" s="3"/>
    </row>
    <row r="1043022" spans="9:11" x14ac:dyDescent="0.2">
      <c r="I1043022" s="3"/>
      <c r="J1043022" s="3"/>
      <c r="K1043022" s="3"/>
    </row>
    <row r="1043023" spans="9:11" x14ac:dyDescent="0.2">
      <c r="I1043023" s="3"/>
      <c r="J1043023" s="3"/>
      <c r="K1043023" s="3"/>
    </row>
    <row r="1043024" spans="9:11" x14ac:dyDescent="0.2">
      <c r="I1043024" s="3"/>
      <c r="J1043024" s="3"/>
      <c r="K1043024" s="3"/>
    </row>
    <row r="1043025" spans="9:11" x14ac:dyDescent="0.2">
      <c r="I1043025" s="3"/>
      <c r="J1043025" s="3"/>
      <c r="K1043025" s="3"/>
    </row>
    <row r="1043026" spans="9:11" x14ac:dyDescent="0.2">
      <c r="I1043026" s="3"/>
      <c r="J1043026" s="3"/>
      <c r="K1043026" s="3"/>
    </row>
    <row r="1043027" spans="9:11" x14ac:dyDescent="0.2">
      <c r="I1043027" s="3"/>
      <c r="J1043027" s="3"/>
      <c r="K1043027" s="3"/>
    </row>
    <row r="1043028" spans="9:11" x14ac:dyDescent="0.2">
      <c r="I1043028" s="3"/>
      <c r="J1043028" s="3"/>
      <c r="K1043028" s="3"/>
    </row>
    <row r="1043029" spans="9:11" x14ac:dyDescent="0.2">
      <c r="I1043029" s="3"/>
      <c r="J1043029" s="3"/>
      <c r="K1043029" s="3"/>
    </row>
    <row r="1043030" spans="9:11" x14ac:dyDescent="0.2">
      <c r="I1043030" s="3"/>
      <c r="J1043030" s="3"/>
      <c r="K1043030" s="3"/>
    </row>
    <row r="1043031" spans="9:11" x14ac:dyDescent="0.2">
      <c r="I1043031" s="3"/>
      <c r="J1043031" s="3"/>
      <c r="K1043031" s="3"/>
    </row>
    <row r="1043032" spans="9:11" x14ac:dyDescent="0.2">
      <c r="I1043032" s="3"/>
      <c r="J1043032" s="3"/>
      <c r="K1043032" s="3"/>
    </row>
    <row r="1043033" spans="9:11" x14ac:dyDescent="0.2">
      <c r="I1043033" s="3"/>
      <c r="J1043033" s="3"/>
      <c r="K1043033" s="3"/>
    </row>
    <row r="1043034" spans="9:11" x14ac:dyDescent="0.2">
      <c r="I1043034" s="3"/>
      <c r="J1043034" s="3"/>
      <c r="K1043034" s="3"/>
    </row>
    <row r="1043035" spans="9:11" x14ac:dyDescent="0.2">
      <c r="I1043035" s="3"/>
      <c r="J1043035" s="3"/>
      <c r="K1043035" s="3"/>
    </row>
    <row r="1043036" spans="9:11" x14ac:dyDescent="0.2">
      <c r="I1043036" s="3"/>
      <c r="J1043036" s="3"/>
      <c r="K1043036" s="3"/>
    </row>
    <row r="1043037" spans="9:11" x14ac:dyDescent="0.2">
      <c r="I1043037" s="3"/>
      <c r="J1043037" s="3"/>
      <c r="K1043037" s="3"/>
    </row>
    <row r="1043038" spans="9:11" x14ac:dyDescent="0.2">
      <c r="I1043038" s="3"/>
      <c r="J1043038" s="3"/>
      <c r="K1043038" s="3"/>
    </row>
    <row r="1043039" spans="9:11" x14ac:dyDescent="0.2">
      <c r="I1043039" s="3"/>
      <c r="J1043039" s="3"/>
      <c r="K1043039" s="3"/>
    </row>
    <row r="1043040" spans="9:11" x14ac:dyDescent="0.2">
      <c r="I1043040" s="3"/>
      <c r="J1043040" s="3"/>
      <c r="K1043040" s="3"/>
    </row>
    <row r="1043041" spans="9:11" x14ac:dyDescent="0.2">
      <c r="I1043041" s="3"/>
      <c r="J1043041" s="3"/>
      <c r="K1043041" s="3"/>
    </row>
    <row r="1043042" spans="9:11" x14ac:dyDescent="0.2">
      <c r="I1043042" s="3"/>
      <c r="J1043042" s="3"/>
      <c r="K1043042" s="3"/>
    </row>
    <row r="1043043" spans="9:11" x14ac:dyDescent="0.2">
      <c r="I1043043" s="3"/>
      <c r="J1043043" s="3"/>
      <c r="K1043043" s="3"/>
    </row>
    <row r="1043044" spans="9:11" x14ac:dyDescent="0.2">
      <c r="I1043044" s="3"/>
      <c r="J1043044" s="3"/>
      <c r="K1043044" s="3"/>
    </row>
    <row r="1043045" spans="9:11" x14ac:dyDescent="0.2">
      <c r="I1043045" s="3"/>
      <c r="J1043045" s="3"/>
      <c r="K1043045" s="3"/>
    </row>
    <row r="1043046" spans="9:11" x14ac:dyDescent="0.2">
      <c r="I1043046" s="3"/>
      <c r="J1043046" s="3"/>
      <c r="K1043046" s="3"/>
    </row>
    <row r="1043047" spans="9:11" x14ac:dyDescent="0.2">
      <c r="I1043047" s="3"/>
      <c r="J1043047" s="3"/>
      <c r="K1043047" s="3"/>
    </row>
    <row r="1043048" spans="9:11" x14ac:dyDescent="0.2">
      <c r="I1043048" s="3"/>
      <c r="J1043048" s="3"/>
      <c r="K1043048" s="3"/>
    </row>
    <row r="1043049" spans="9:11" x14ac:dyDescent="0.2">
      <c r="I1043049" s="3"/>
      <c r="J1043049" s="3"/>
      <c r="K1043049" s="3"/>
    </row>
    <row r="1043050" spans="9:11" x14ac:dyDescent="0.2">
      <c r="I1043050" s="3"/>
      <c r="J1043050" s="3"/>
      <c r="K1043050" s="3"/>
    </row>
    <row r="1043051" spans="9:11" x14ac:dyDescent="0.2">
      <c r="I1043051" s="3"/>
      <c r="J1043051" s="3"/>
      <c r="K1043051" s="3"/>
    </row>
    <row r="1043052" spans="9:11" x14ac:dyDescent="0.2">
      <c r="I1043052" s="3"/>
      <c r="J1043052" s="3"/>
      <c r="K1043052" s="3"/>
    </row>
    <row r="1043053" spans="9:11" x14ac:dyDescent="0.2">
      <c r="I1043053" s="3"/>
      <c r="J1043053" s="3"/>
      <c r="K1043053" s="3"/>
    </row>
    <row r="1043054" spans="9:11" x14ac:dyDescent="0.2">
      <c r="I1043054" s="3"/>
      <c r="J1043054" s="3"/>
      <c r="K1043054" s="3"/>
    </row>
    <row r="1043055" spans="9:11" x14ac:dyDescent="0.2">
      <c r="I1043055" s="3"/>
      <c r="J1043055" s="3"/>
      <c r="K1043055" s="3"/>
    </row>
    <row r="1043056" spans="9:11" x14ac:dyDescent="0.2">
      <c r="I1043056" s="3"/>
      <c r="J1043056" s="3"/>
      <c r="K1043056" s="3"/>
    </row>
    <row r="1043057" spans="9:11" x14ac:dyDescent="0.2">
      <c r="I1043057" s="3"/>
      <c r="J1043057" s="3"/>
      <c r="K1043057" s="3"/>
    </row>
    <row r="1043058" spans="9:11" x14ac:dyDescent="0.2">
      <c r="I1043058" s="3"/>
      <c r="J1043058" s="3"/>
      <c r="K1043058" s="3"/>
    </row>
    <row r="1043059" spans="9:11" x14ac:dyDescent="0.2">
      <c r="I1043059" s="3"/>
      <c r="J1043059" s="3"/>
      <c r="K1043059" s="3"/>
    </row>
    <row r="1043060" spans="9:11" x14ac:dyDescent="0.2">
      <c r="I1043060" s="3"/>
      <c r="J1043060" s="3"/>
      <c r="K1043060" s="3"/>
    </row>
    <row r="1043061" spans="9:11" x14ac:dyDescent="0.2">
      <c r="I1043061" s="3"/>
      <c r="J1043061" s="3"/>
      <c r="K1043061" s="3"/>
    </row>
    <row r="1043062" spans="9:11" x14ac:dyDescent="0.2">
      <c r="I1043062" s="3"/>
      <c r="J1043062" s="3"/>
      <c r="K1043062" s="3"/>
    </row>
    <row r="1043063" spans="9:11" x14ac:dyDescent="0.2">
      <c r="I1043063" s="3"/>
      <c r="J1043063" s="3"/>
      <c r="K1043063" s="3"/>
    </row>
    <row r="1043064" spans="9:11" x14ac:dyDescent="0.2">
      <c r="I1043064" s="3"/>
      <c r="J1043064" s="3"/>
      <c r="K1043064" s="3"/>
    </row>
    <row r="1043065" spans="9:11" x14ac:dyDescent="0.2">
      <c r="I1043065" s="3"/>
      <c r="J1043065" s="3"/>
      <c r="K1043065" s="3"/>
    </row>
    <row r="1043066" spans="9:11" x14ac:dyDescent="0.2">
      <c r="I1043066" s="3"/>
      <c r="J1043066" s="3"/>
      <c r="K1043066" s="3"/>
    </row>
    <row r="1043067" spans="9:11" x14ac:dyDescent="0.2">
      <c r="I1043067" s="3"/>
      <c r="J1043067" s="3"/>
      <c r="K1043067" s="3"/>
    </row>
    <row r="1043068" spans="9:11" x14ac:dyDescent="0.2">
      <c r="I1043068" s="3"/>
      <c r="J1043068" s="3"/>
      <c r="K1043068" s="3"/>
    </row>
    <row r="1043069" spans="9:11" x14ac:dyDescent="0.2">
      <c r="I1043069" s="3"/>
      <c r="J1043069" s="3"/>
      <c r="K1043069" s="3"/>
    </row>
    <row r="1043070" spans="9:11" x14ac:dyDescent="0.2">
      <c r="I1043070" s="3"/>
      <c r="J1043070" s="3"/>
      <c r="K1043070" s="3"/>
    </row>
    <row r="1043071" spans="9:11" x14ac:dyDescent="0.2">
      <c r="I1043071" s="3"/>
      <c r="J1043071" s="3"/>
      <c r="K1043071" s="3"/>
    </row>
    <row r="1043072" spans="9:11" x14ac:dyDescent="0.2">
      <c r="I1043072" s="3"/>
      <c r="J1043072" s="3"/>
      <c r="K1043072" s="3"/>
    </row>
    <row r="1043073" spans="9:11" x14ac:dyDescent="0.2">
      <c r="I1043073" s="3"/>
      <c r="J1043073" s="3"/>
      <c r="K1043073" s="3"/>
    </row>
    <row r="1043074" spans="9:11" x14ac:dyDescent="0.2">
      <c r="I1043074" s="3"/>
      <c r="J1043074" s="3"/>
      <c r="K1043074" s="3"/>
    </row>
    <row r="1043075" spans="9:11" x14ac:dyDescent="0.2">
      <c r="I1043075" s="3"/>
      <c r="J1043075" s="3"/>
      <c r="K1043075" s="3"/>
    </row>
    <row r="1043076" spans="9:11" x14ac:dyDescent="0.2">
      <c r="I1043076" s="3"/>
      <c r="J1043076" s="3"/>
      <c r="K1043076" s="3"/>
    </row>
    <row r="1043077" spans="9:11" x14ac:dyDescent="0.2">
      <c r="I1043077" s="3"/>
      <c r="J1043077" s="3"/>
      <c r="K1043077" s="3"/>
    </row>
    <row r="1043078" spans="9:11" x14ac:dyDescent="0.2">
      <c r="I1043078" s="3"/>
      <c r="J1043078" s="3"/>
      <c r="K1043078" s="3"/>
    </row>
    <row r="1043079" spans="9:11" x14ac:dyDescent="0.2">
      <c r="I1043079" s="3"/>
      <c r="J1043079" s="3"/>
      <c r="K1043079" s="3"/>
    </row>
    <row r="1043080" spans="9:11" x14ac:dyDescent="0.2">
      <c r="I1043080" s="3"/>
      <c r="J1043080" s="3"/>
      <c r="K1043080" s="3"/>
    </row>
    <row r="1043081" spans="9:11" x14ac:dyDescent="0.2">
      <c r="I1043081" s="3"/>
      <c r="J1043081" s="3"/>
      <c r="K1043081" s="3"/>
    </row>
    <row r="1043082" spans="9:11" x14ac:dyDescent="0.2">
      <c r="I1043082" s="3"/>
      <c r="J1043082" s="3"/>
      <c r="K1043082" s="3"/>
    </row>
    <row r="1043083" spans="9:11" x14ac:dyDescent="0.2">
      <c r="I1043083" s="3"/>
      <c r="J1043083" s="3"/>
      <c r="K1043083" s="3"/>
    </row>
    <row r="1043084" spans="9:11" x14ac:dyDescent="0.2">
      <c r="I1043084" s="3"/>
      <c r="J1043084" s="3"/>
      <c r="K1043084" s="3"/>
    </row>
    <row r="1043085" spans="9:11" x14ac:dyDescent="0.2">
      <c r="I1043085" s="3"/>
      <c r="J1043085" s="3"/>
      <c r="K1043085" s="3"/>
    </row>
    <row r="1043086" spans="9:11" x14ac:dyDescent="0.2">
      <c r="I1043086" s="3"/>
      <c r="J1043086" s="3"/>
      <c r="K1043086" s="3"/>
    </row>
    <row r="1043087" spans="9:11" x14ac:dyDescent="0.2">
      <c r="I1043087" s="3"/>
      <c r="J1043087" s="3"/>
      <c r="K1043087" s="3"/>
    </row>
    <row r="1043088" spans="9:11" x14ac:dyDescent="0.2">
      <c r="I1043088" s="3"/>
      <c r="J1043088" s="3"/>
      <c r="K1043088" s="3"/>
    </row>
    <row r="1043089" spans="9:11" x14ac:dyDescent="0.2">
      <c r="I1043089" s="3"/>
      <c r="J1043089" s="3"/>
      <c r="K1043089" s="3"/>
    </row>
    <row r="1043090" spans="9:11" x14ac:dyDescent="0.2">
      <c r="I1043090" s="3"/>
      <c r="J1043090" s="3"/>
      <c r="K1043090" s="3"/>
    </row>
    <row r="1043091" spans="9:11" x14ac:dyDescent="0.2">
      <c r="I1043091" s="3"/>
      <c r="J1043091" s="3"/>
      <c r="K1043091" s="3"/>
    </row>
    <row r="1043092" spans="9:11" x14ac:dyDescent="0.2">
      <c r="I1043092" s="3"/>
      <c r="J1043092" s="3"/>
      <c r="K1043092" s="3"/>
    </row>
    <row r="1043093" spans="9:11" x14ac:dyDescent="0.2">
      <c r="I1043093" s="3"/>
      <c r="J1043093" s="3"/>
      <c r="K1043093" s="3"/>
    </row>
    <row r="1043094" spans="9:11" x14ac:dyDescent="0.2">
      <c r="I1043094" s="3"/>
      <c r="J1043094" s="3"/>
      <c r="K1043094" s="3"/>
    </row>
    <row r="1043095" spans="9:11" x14ac:dyDescent="0.2">
      <c r="I1043095" s="3"/>
      <c r="J1043095" s="3"/>
      <c r="K1043095" s="3"/>
    </row>
    <row r="1043096" spans="9:11" x14ac:dyDescent="0.2">
      <c r="I1043096" s="3"/>
      <c r="J1043096" s="3"/>
      <c r="K1043096" s="3"/>
    </row>
    <row r="1043097" spans="9:11" x14ac:dyDescent="0.2">
      <c r="I1043097" s="3"/>
      <c r="J1043097" s="3"/>
      <c r="K1043097" s="3"/>
    </row>
    <row r="1043098" spans="9:11" x14ac:dyDescent="0.2">
      <c r="I1043098" s="3"/>
      <c r="J1043098" s="3"/>
      <c r="K1043098" s="3"/>
    </row>
    <row r="1043099" spans="9:11" x14ac:dyDescent="0.2">
      <c r="I1043099" s="3"/>
      <c r="J1043099" s="3"/>
      <c r="K1043099" s="3"/>
    </row>
    <row r="1043100" spans="9:11" x14ac:dyDescent="0.2">
      <c r="I1043100" s="3"/>
      <c r="J1043100" s="3"/>
      <c r="K1043100" s="3"/>
    </row>
    <row r="1043101" spans="9:11" x14ac:dyDescent="0.2">
      <c r="I1043101" s="3"/>
      <c r="J1043101" s="3"/>
      <c r="K1043101" s="3"/>
    </row>
    <row r="1043102" spans="9:11" x14ac:dyDescent="0.2">
      <c r="I1043102" s="3"/>
      <c r="J1043102" s="3"/>
      <c r="K1043102" s="3"/>
    </row>
    <row r="1043103" spans="9:11" x14ac:dyDescent="0.2">
      <c r="I1043103" s="3"/>
      <c r="J1043103" s="3"/>
      <c r="K1043103" s="3"/>
    </row>
    <row r="1043104" spans="9:11" x14ac:dyDescent="0.2">
      <c r="I1043104" s="3"/>
      <c r="J1043104" s="3"/>
      <c r="K1043104" s="3"/>
    </row>
    <row r="1043105" spans="9:11" x14ac:dyDescent="0.2">
      <c r="I1043105" s="3"/>
      <c r="J1043105" s="3"/>
      <c r="K1043105" s="3"/>
    </row>
    <row r="1043106" spans="9:11" x14ac:dyDescent="0.2">
      <c r="I1043106" s="3"/>
      <c r="J1043106" s="3"/>
      <c r="K1043106" s="3"/>
    </row>
    <row r="1043107" spans="9:11" x14ac:dyDescent="0.2">
      <c r="I1043107" s="3"/>
      <c r="J1043107" s="3"/>
      <c r="K1043107" s="3"/>
    </row>
    <row r="1043108" spans="9:11" x14ac:dyDescent="0.2">
      <c r="I1043108" s="3"/>
      <c r="J1043108" s="3"/>
      <c r="K1043108" s="3"/>
    </row>
    <row r="1043109" spans="9:11" x14ac:dyDescent="0.2">
      <c r="I1043109" s="3"/>
      <c r="J1043109" s="3"/>
      <c r="K1043109" s="3"/>
    </row>
    <row r="1043110" spans="9:11" x14ac:dyDescent="0.2">
      <c r="I1043110" s="3"/>
      <c r="J1043110" s="3"/>
      <c r="K1043110" s="3"/>
    </row>
    <row r="1043111" spans="9:11" x14ac:dyDescent="0.2">
      <c r="I1043111" s="3"/>
      <c r="J1043111" s="3"/>
      <c r="K1043111" s="3"/>
    </row>
    <row r="1043112" spans="9:11" x14ac:dyDescent="0.2">
      <c r="I1043112" s="3"/>
      <c r="J1043112" s="3"/>
      <c r="K1043112" s="3"/>
    </row>
    <row r="1043113" spans="9:11" x14ac:dyDescent="0.2">
      <c r="I1043113" s="3"/>
      <c r="J1043113" s="3"/>
      <c r="K1043113" s="3"/>
    </row>
    <row r="1043114" spans="9:11" x14ac:dyDescent="0.2">
      <c r="I1043114" s="3"/>
      <c r="J1043114" s="3"/>
      <c r="K1043114" s="3"/>
    </row>
    <row r="1043115" spans="9:11" x14ac:dyDescent="0.2">
      <c r="I1043115" s="3"/>
      <c r="J1043115" s="3"/>
      <c r="K1043115" s="3"/>
    </row>
    <row r="1043116" spans="9:11" x14ac:dyDescent="0.2">
      <c r="I1043116" s="3"/>
      <c r="J1043116" s="3"/>
      <c r="K1043116" s="3"/>
    </row>
    <row r="1043117" spans="9:11" x14ac:dyDescent="0.2">
      <c r="I1043117" s="3"/>
      <c r="J1043117" s="3"/>
      <c r="K1043117" s="3"/>
    </row>
    <row r="1043118" spans="9:11" x14ac:dyDescent="0.2">
      <c r="I1043118" s="3"/>
      <c r="J1043118" s="3"/>
      <c r="K1043118" s="3"/>
    </row>
    <row r="1043119" spans="9:11" x14ac:dyDescent="0.2">
      <c r="I1043119" s="3"/>
      <c r="J1043119" s="3"/>
      <c r="K1043119" s="3"/>
    </row>
    <row r="1043120" spans="9:11" x14ac:dyDescent="0.2">
      <c r="I1043120" s="3"/>
      <c r="J1043120" s="3"/>
      <c r="K1043120" s="3"/>
    </row>
    <row r="1043121" spans="9:11" x14ac:dyDescent="0.2">
      <c r="I1043121" s="3"/>
      <c r="J1043121" s="3"/>
      <c r="K1043121" s="3"/>
    </row>
    <row r="1043122" spans="9:11" x14ac:dyDescent="0.2">
      <c r="I1043122" s="3"/>
      <c r="J1043122" s="3"/>
      <c r="K1043122" s="3"/>
    </row>
    <row r="1043123" spans="9:11" x14ac:dyDescent="0.2">
      <c r="I1043123" s="3"/>
      <c r="J1043123" s="3"/>
      <c r="K1043123" s="3"/>
    </row>
    <row r="1043124" spans="9:11" x14ac:dyDescent="0.2">
      <c r="I1043124" s="3"/>
      <c r="J1043124" s="3"/>
      <c r="K1043124" s="3"/>
    </row>
    <row r="1043125" spans="9:11" x14ac:dyDescent="0.2">
      <c r="I1043125" s="3"/>
      <c r="J1043125" s="3"/>
      <c r="K1043125" s="3"/>
    </row>
    <row r="1043126" spans="9:11" x14ac:dyDescent="0.2">
      <c r="I1043126" s="3"/>
      <c r="J1043126" s="3"/>
      <c r="K1043126" s="3"/>
    </row>
    <row r="1043127" spans="9:11" x14ac:dyDescent="0.2">
      <c r="I1043127" s="3"/>
      <c r="J1043127" s="3"/>
      <c r="K1043127" s="3"/>
    </row>
    <row r="1043128" spans="9:11" x14ac:dyDescent="0.2">
      <c r="I1043128" s="3"/>
      <c r="J1043128" s="3"/>
      <c r="K1043128" s="3"/>
    </row>
    <row r="1043129" spans="9:11" x14ac:dyDescent="0.2">
      <c r="I1043129" s="3"/>
      <c r="J1043129" s="3"/>
      <c r="K1043129" s="3"/>
    </row>
    <row r="1043130" spans="9:11" x14ac:dyDescent="0.2">
      <c r="I1043130" s="3"/>
      <c r="J1043130" s="3"/>
      <c r="K1043130" s="3"/>
    </row>
    <row r="1043131" spans="9:11" x14ac:dyDescent="0.2">
      <c r="I1043131" s="3"/>
      <c r="J1043131" s="3"/>
      <c r="K1043131" s="3"/>
    </row>
    <row r="1043132" spans="9:11" x14ac:dyDescent="0.2">
      <c r="I1043132" s="3"/>
      <c r="J1043132" s="3"/>
      <c r="K1043132" s="3"/>
    </row>
    <row r="1043133" spans="9:11" x14ac:dyDescent="0.2">
      <c r="I1043133" s="3"/>
      <c r="J1043133" s="3"/>
      <c r="K1043133" s="3"/>
    </row>
    <row r="1043134" spans="9:11" x14ac:dyDescent="0.2">
      <c r="I1043134" s="3"/>
      <c r="J1043134" s="3"/>
      <c r="K1043134" s="3"/>
    </row>
    <row r="1043135" spans="9:11" x14ac:dyDescent="0.2">
      <c r="I1043135" s="3"/>
      <c r="J1043135" s="3"/>
      <c r="K1043135" s="3"/>
    </row>
    <row r="1043136" spans="9:11" x14ac:dyDescent="0.2">
      <c r="I1043136" s="3"/>
      <c r="J1043136" s="3"/>
      <c r="K1043136" s="3"/>
    </row>
    <row r="1043137" spans="9:11" x14ac:dyDescent="0.2">
      <c r="I1043137" s="3"/>
      <c r="J1043137" s="3"/>
      <c r="K1043137" s="3"/>
    </row>
    <row r="1043138" spans="9:11" x14ac:dyDescent="0.2">
      <c r="I1043138" s="3"/>
      <c r="J1043138" s="3"/>
      <c r="K1043138" s="3"/>
    </row>
    <row r="1043139" spans="9:11" x14ac:dyDescent="0.2">
      <c r="I1043139" s="3"/>
      <c r="J1043139" s="3"/>
      <c r="K1043139" s="3"/>
    </row>
    <row r="1043140" spans="9:11" x14ac:dyDescent="0.2">
      <c r="I1043140" s="3"/>
      <c r="J1043140" s="3"/>
      <c r="K1043140" s="3"/>
    </row>
    <row r="1043141" spans="9:11" x14ac:dyDescent="0.2">
      <c r="I1043141" s="3"/>
      <c r="J1043141" s="3"/>
      <c r="K1043141" s="3"/>
    </row>
    <row r="1043142" spans="9:11" x14ac:dyDescent="0.2">
      <c r="I1043142" s="3"/>
      <c r="J1043142" s="3"/>
      <c r="K1043142" s="3"/>
    </row>
    <row r="1043143" spans="9:11" x14ac:dyDescent="0.2">
      <c r="I1043143" s="3"/>
      <c r="J1043143" s="3"/>
      <c r="K1043143" s="3"/>
    </row>
    <row r="1043144" spans="9:11" x14ac:dyDescent="0.2">
      <c r="I1043144" s="3"/>
      <c r="J1043144" s="3"/>
      <c r="K1043144" s="3"/>
    </row>
    <row r="1043145" spans="9:11" x14ac:dyDescent="0.2">
      <c r="I1043145" s="3"/>
      <c r="J1043145" s="3"/>
      <c r="K1043145" s="3"/>
    </row>
    <row r="1043146" spans="9:11" x14ac:dyDescent="0.2">
      <c r="I1043146" s="3"/>
      <c r="J1043146" s="3"/>
      <c r="K1043146" s="3"/>
    </row>
    <row r="1043147" spans="9:11" x14ac:dyDescent="0.2">
      <c r="I1043147" s="3"/>
      <c r="J1043147" s="3"/>
      <c r="K1043147" s="3"/>
    </row>
    <row r="1043148" spans="9:11" x14ac:dyDescent="0.2">
      <c r="I1043148" s="3"/>
      <c r="J1043148" s="3"/>
      <c r="K1043148" s="3"/>
    </row>
    <row r="1043149" spans="9:11" x14ac:dyDescent="0.2">
      <c r="I1043149" s="3"/>
      <c r="J1043149" s="3"/>
      <c r="K1043149" s="3"/>
    </row>
    <row r="1043150" spans="9:11" x14ac:dyDescent="0.2">
      <c r="I1043150" s="3"/>
      <c r="J1043150" s="3"/>
      <c r="K1043150" s="3"/>
    </row>
    <row r="1043151" spans="9:11" x14ac:dyDescent="0.2">
      <c r="I1043151" s="3"/>
      <c r="J1043151" s="3"/>
      <c r="K1043151" s="3"/>
    </row>
    <row r="1043152" spans="9:11" x14ac:dyDescent="0.2">
      <c r="I1043152" s="3"/>
      <c r="J1043152" s="3"/>
      <c r="K1043152" s="3"/>
    </row>
    <row r="1043153" spans="9:11" x14ac:dyDescent="0.2">
      <c r="I1043153" s="3"/>
      <c r="J1043153" s="3"/>
      <c r="K1043153" s="3"/>
    </row>
    <row r="1043154" spans="9:11" x14ac:dyDescent="0.2">
      <c r="I1043154" s="3"/>
      <c r="J1043154" s="3"/>
      <c r="K1043154" s="3"/>
    </row>
    <row r="1043155" spans="9:11" x14ac:dyDescent="0.2">
      <c r="I1043155" s="3"/>
      <c r="J1043155" s="3"/>
      <c r="K1043155" s="3"/>
    </row>
    <row r="1043156" spans="9:11" x14ac:dyDescent="0.2">
      <c r="I1043156" s="3"/>
      <c r="J1043156" s="3"/>
      <c r="K1043156" s="3"/>
    </row>
    <row r="1043157" spans="9:11" x14ac:dyDescent="0.2">
      <c r="I1043157" s="3"/>
      <c r="J1043157" s="3"/>
      <c r="K1043157" s="3"/>
    </row>
    <row r="1043158" spans="9:11" x14ac:dyDescent="0.2">
      <c r="I1043158" s="3"/>
      <c r="J1043158" s="3"/>
      <c r="K1043158" s="3"/>
    </row>
    <row r="1043159" spans="9:11" x14ac:dyDescent="0.2">
      <c r="I1043159" s="3"/>
      <c r="J1043159" s="3"/>
      <c r="K1043159" s="3"/>
    </row>
    <row r="1043160" spans="9:11" x14ac:dyDescent="0.2">
      <c r="I1043160" s="3"/>
      <c r="J1043160" s="3"/>
      <c r="K1043160" s="3"/>
    </row>
    <row r="1043161" spans="9:11" x14ac:dyDescent="0.2">
      <c r="I1043161" s="3"/>
      <c r="J1043161" s="3"/>
      <c r="K1043161" s="3"/>
    </row>
    <row r="1043162" spans="9:11" x14ac:dyDescent="0.2">
      <c r="I1043162" s="3"/>
      <c r="J1043162" s="3"/>
      <c r="K1043162" s="3"/>
    </row>
    <row r="1043163" spans="9:11" x14ac:dyDescent="0.2">
      <c r="I1043163" s="3"/>
      <c r="J1043163" s="3"/>
      <c r="K1043163" s="3"/>
    </row>
    <row r="1043164" spans="9:11" x14ac:dyDescent="0.2">
      <c r="I1043164" s="3"/>
      <c r="J1043164" s="3"/>
      <c r="K1043164" s="3"/>
    </row>
    <row r="1043165" spans="9:11" x14ac:dyDescent="0.2">
      <c r="I1043165" s="3"/>
      <c r="J1043165" s="3"/>
      <c r="K1043165" s="3"/>
    </row>
    <row r="1043166" spans="9:11" x14ac:dyDescent="0.2">
      <c r="I1043166" s="3"/>
      <c r="J1043166" s="3"/>
      <c r="K1043166" s="3"/>
    </row>
    <row r="1043167" spans="9:11" x14ac:dyDescent="0.2">
      <c r="I1043167" s="3"/>
      <c r="J1043167" s="3"/>
      <c r="K1043167" s="3"/>
    </row>
    <row r="1043168" spans="9:11" x14ac:dyDescent="0.2">
      <c r="I1043168" s="3"/>
      <c r="J1043168" s="3"/>
      <c r="K1043168" s="3"/>
    </row>
    <row r="1043169" spans="9:11" x14ac:dyDescent="0.2">
      <c r="I1043169" s="3"/>
      <c r="J1043169" s="3"/>
      <c r="K1043169" s="3"/>
    </row>
    <row r="1043170" spans="9:11" x14ac:dyDescent="0.2">
      <c r="I1043170" s="3"/>
      <c r="J1043170" s="3"/>
      <c r="K1043170" s="3"/>
    </row>
    <row r="1043171" spans="9:11" x14ac:dyDescent="0.2">
      <c r="I1043171" s="3"/>
      <c r="J1043171" s="3"/>
      <c r="K1043171" s="3"/>
    </row>
    <row r="1043172" spans="9:11" x14ac:dyDescent="0.2">
      <c r="I1043172" s="3"/>
      <c r="J1043172" s="3"/>
      <c r="K1043172" s="3"/>
    </row>
    <row r="1043173" spans="9:11" x14ac:dyDescent="0.2">
      <c r="I1043173" s="3"/>
      <c r="J1043173" s="3"/>
      <c r="K1043173" s="3"/>
    </row>
    <row r="1043174" spans="9:11" x14ac:dyDescent="0.2">
      <c r="I1043174" s="3"/>
      <c r="J1043174" s="3"/>
      <c r="K1043174" s="3"/>
    </row>
    <row r="1043175" spans="9:11" x14ac:dyDescent="0.2">
      <c r="I1043175" s="3"/>
      <c r="J1043175" s="3"/>
      <c r="K1043175" s="3"/>
    </row>
    <row r="1043176" spans="9:11" x14ac:dyDescent="0.2">
      <c r="I1043176" s="3"/>
      <c r="J1043176" s="3"/>
      <c r="K1043176" s="3"/>
    </row>
    <row r="1043177" spans="9:11" x14ac:dyDescent="0.2">
      <c r="I1043177" s="3"/>
      <c r="J1043177" s="3"/>
      <c r="K1043177" s="3"/>
    </row>
    <row r="1043178" spans="9:11" x14ac:dyDescent="0.2">
      <c r="I1043178" s="3"/>
      <c r="J1043178" s="3"/>
      <c r="K1043178" s="3"/>
    </row>
    <row r="1043179" spans="9:11" x14ac:dyDescent="0.2">
      <c r="I1043179" s="3"/>
      <c r="J1043179" s="3"/>
      <c r="K1043179" s="3"/>
    </row>
    <row r="1043180" spans="9:11" x14ac:dyDescent="0.2">
      <c r="I1043180" s="3"/>
      <c r="J1043180" s="3"/>
      <c r="K1043180" s="3"/>
    </row>
    <row r="1043181" spans="9:11" x14ac:dyDescent="0.2">
      <c r="I1043181" s="3"/>
      <c r="J1043181" s="3"/>
      <c r="K1043181" s="3"/>
    </row>
    <row r="1043182" spans="9:11" x14ac:dyDescent="0.2">
      <c r="I1043182" s="3"/>
      <c r="J1043182" s="3"/>
      <c r="K1043182" s="3"/>
    </row>
    <row r="1043183" spans="9:11" x14ac:dyDescent="0.2">
      <c r="I1043183" s="3"/>
      <c r="J1043183" s="3"/>
      <c r="K1043183" s="3"/>
    </row>
    <row r="1043184" spans="9:11" x14ac:dyDescent="0.2">
      <c r="I1043184" s="3"/>
      <c r="J1043184" s="3"/>
      <c r="K1043184" s="3"/>
    </row>
    <row r="1043185" spans="9:11" x14ac:dyDescent="0.2">
      <c r="I1043185" s="3"/>
      <c r="J1043185" s="3"/>
      <c r="K1043185" s="3"/>
    </row>
    <row r="1043186" spans="9:11" x14ac:dyDescent="0.2">
      <c r="I1043186" s="3"/>
      <c r="J1043186" s="3"/>
      <c r="K1043186" s="3"/>
    </row>
    <row r="1043187" spans="9:11" x14ac:dyDescent="0.2">
      <c r="I1043187" s="3"/>
      <c r="J1043187" s="3"/>
      <c r="K1043187" s="3"/>
    </row>
    <row r="1043188" spans="9:11" x14ac:dyDescent="0.2">
      <c r="I1043188" s="3"/>
      <c r="J1043188" s="3"/>
      <c r="K1043188" s="3"/>
    </row>
    <row r="1043189" spans="9:11" x14ac:dyDescent="0.2">
      <c r="I1043189" s="3"/>
      <c r="J1043189" s="3"/>
      <c r="K1043189" s="3"/>
    </row>
    <row r="1043190" spans="9:11" x14ac:dyDescent="0.2">
      <c r="I1043190" s="3"/>
      <c r="J1043190" s="3"/>
      <c r="K1043190" s="3"/>
    </row>
    <row r="1043191" spans="9:11" x14ac:dyDescent="0.2">
      <c r="I1043191" s="3"/>
      <c r="J1043191" s="3"/>
      <c r="K1043191" s="3"/>
    </row>
    <row r="1043192" spans="9:11" x14ac:dyDescent="0.2">
      <c r="I1043192" s="3"/>
      <c r="J1043192" s="3"/>
      <c r="K1043192" s="3"/>
    </row>
    <row r="1043193" spans="9:11" x14ac:dyDescent="0.2">
      <c r="I1043193" s="3"/>
      <c r="J1043193" s="3"/>
      <c r="K1043193" s="3"/>
    </row>
    <row r="1043194" spans="9:11" x14ac:dyDescent="0.2">
      <c r="I1043194" s="3"/>
      <c r="J1043194" s="3"/>
      <c r="K1043194" s="3"/>
    </row>
    <row r="1043195" spans="9:11" x14ac:dyDescent="0.2">
      <c r="I1043195" s="3"/>
      <c r="J1043195" s="3"/>
      <c r="K1043195" s="3"/>
    </row>
    <row r="1043196" spans="9:11" x14ac:dyDescent="0.2">
      <c r="I1043196" s="3"/>
      <c r="J1043196" s="3"/>
      <c r="K1043196" s="3"/>
    </row>
    <row r="1043197" spans="9:11" x14ac:dyDescent="0.2">
      <c r="I1043197" s="3"/>
      <c r="J1043197" s="3"/>
      <c r="K1043197" s="3"/>
    </row>
    <row r="1043198" spans="9:11" x14ac:dyDescent="0.2">
      <c r="I1043198" s="3"/>
      <c r="J1043198" s="3"/>
      <c r="K1043198" s="3"/>
    </row>
    <row r="1043199" spans="9:11" x14ac:dyDescent="0.2">
      <c r="I1043199" s="3"/>
      <c r="J1043199" s="3"/>
      <c r="K1043199" s="3"/>
    </row>
    <row r="1043200" spans="9:11" x14ac:dyDescent="0.2">
      <c r="I1043200" s="3"/>
      <c r="J1043200" s="3"/>
      <c r="K1043200" s="3"/>
    </row>
    <row r="1043201" spans="9:11" x14ac:dyDescent="0.2">
      <c r="I1043201" s="3"/>
      <c r="J1043201" s="3"/>
      <c r="K1043201" s="3"/>
    </row>
    <row r="1043202" spans="9:11" x14ac:dyDescent="0.2">
      <c r="I1043202" s="3"/>
      <c r="J1043202" s="3"/>
      <c r="K1043202" s="3"/>
    </row>
    <row r="1043203" spans="9:11" x14ac:dyDescent="0.2">
      <c r="I1043203" s="3"/>
      <c r="J1043203" s="3"/>
      <c r="K1043203" s="3"/>
    </row>
    <row r="1043204" spans="9:11" x14ac:dyDescent="0.2">
      <c r="I1043204" s="3"/>
      <c r="J1043204" s="3"/>
      <c r="K1043204" s="3"/>
    </row>
    <row r="1043205" spans="9:11" x14ac:dyDescent="0.2">
      <c r="I1043205" s="3"/>
      <c r="J1043205" s="3"/>
      <c r="K1043205" s="3"/>
    </row>
    <row r="1043206" spans="9:11" x14ac:dyDescent="0.2">
      <c r="I1043206" s="3"/>
      <c r="J1043206" s="3"/>
      <c r="K1043206" s="3"/>
    </row>
    <row r="1043207" spans="9:11" x14ac:dyDescent="0.2">
      <c r="I1043207" s="3"/>
      <c r="J1043207" s="3"/>
      <c r="K1043207" s="3"/>
    </row>
    <row r="1043208" spans="9:11" x14ac:dyDescent="0.2">
      <c r="I1043208" s="3"/>
      <c r="J1043208" s="3"/>
      <c r="K1043208" s="3"/>
    </row>
    <row r="1043209" spans="9:11" x14ac:dyDescent="0.2">
      <c r="I1043209" s="3"/>
      <c r="J1043209" s="3"/>
      <c r="K1043209" s="3"/>
    </row>
    <row r="1043210" spans="9:11" x14ac:dyDescent="0.2">
      <c r="I1043210" s="3"/>
      <c r="J1043210" s="3"/>
      <c r="K1043210" s="3"/>
    </row>
    <row r="1043211" spans="9:11" x14ac:dyDescent="0.2">
      <c r="I1043211" s="3"/>
      <c r="J1043211" s="3"/>
      <c r="K1043211" s="3"/>
    </row>
    <row r="1043212" spans="9:11" x14ac:dyDescent="0.2">
      <c r="I1043212" s="3"/>
      <c r="J1043212" s="3"/>
      <c r="K1043212" s="3"/>
    </row>
    <row r="1043213" spans="9:11" x14ac:dyDescent="0.2">
      <c r="I1043213" s="3"/>
      <c r="J1043213" s="3"/>
      <c r="K1043213" s="3"/>
    </row>
    <row r="1043214" spans="9:11" x14ac:dyDescent="0.2">
      <c r="I1043214" s="3"/>
      <c r="J1043214" s="3"/>
      <c r="K1043214" s="3"/>
    </row>
    <row r="1043215" spans="9:11" x14ac:dyDescent="0.2">
      <c r="I1043215" s="3"/>
      <c r="J1043215" s="3"/>
      <c r="K1043215" s="3"/>
    </row>
    <row r="1043216" spans="9:11" x14ac:dyDescent="0.2">
      <c r="I1043216" s="3"/>
      <c r="J1043216" s="3"/>
      <c r="K1043216" s="3"/>
    </row>
    <row r="1043217" spans="9:11" x14ac:dyDescent="0.2">
      <c r="I1043217" s="3"/>
      <c r="J1043217" s="3"/>
      <c r="K1043217" s="3"/>
    </row>
    <row r="1043218" spans="9:11" x14ac:dyDescent="0.2">
      <c r="I1043218" s="3"/>
      <c r="J1043218" s="3"/>
      <c r="K1043218" s="3"/>
    </row>
    <row r="1043219" spans="9:11" x14ac:dyDescent="0.2">
      <c r="I1043219" s="3"/>
      <c r="J1043219" s="3"/>
      <c r="K1043219" s="3"/>
    </row>
    <row r="1043220" spans="9:11" x14ac:dyDescent="0.2">
      <c r="I1043220" s="3"/>
      <c r="J1043220" s="3"/>
      <c r="K1043220" s="3"/>
    </row>
    <row r="1043221" spans="9:11" x14ac:dyDescent="0.2">
      <c r="I1043221" s="3"/>
      <c r="J1043221" s="3"/>
      <c r="K1043221" s="3"/>
    </row>
    <row r="1043222" spans="9:11" x14ac:dyDescent="0.2">
      <c r="I1043222" s="3"/>
      <c r="J1043222" s="3"/>
      <c r="K1043222" s="3"/>
    </row>
    <row r="1043223" spans="9:11" x14ac:dyDescent="0.2">
      <c r="I1043223" s="3"/>
      <c r="J1043223" s="3"/>
      <c r="K1043223" s="3"/>
    </row>
    <row r="1043224" spans="9:11" x14ac:dyDescent="0.2">
      <c r="I1043224" s="3"/>
      <c r="J1043224" s="3"/>
      <c r="K1043224" s="3"/>
    </row>
    <row r="1043225" spans="9:11" x14ac:dyDescent="0.2">
      <c r="I1043225" s="3"/>
      <c r="J1043225" s="3"/>
      <c r="K1043225" s="3"/>
    </row>
    <row r="1043226" spans="9:11" x14ac:dyDescent="0.2">
      <c r="I1043226" s="3"/>
      <c r="J1043226" s="3"/>
      <c r="K1043226" s="3"/>
    </row>
    <row r="1043227" spans="9:11" x14ac:dyDescent="0.2">
      <c r="I1043227" s="3"/>
      <c r="J1043227" s="3"/>
      <c r="K1043227" s="3"/>
    </row>
    <row r="1043228" spans="9:11" x14ac:dyDescent="0.2">
      <c r="I1043228" s="3"/>
      <c r="J1043228" s="3"/>
      <c r="K1043228" s="3"/>
    </row>
    <row r="1043229" spans="9:11" x14ac:dyDescent="0.2">
      <c r="I1043229" s="3"/>
      <c r="J1043229" s="3"/>
      <c r="K1043229" s="3"/>
    </row>
    <row r="1043230" spans="9:11" x14ac:dyDescent="0.2">
      <c r="I1043230" s="3"/>
      <c r="J1043230" s="3"/>
      <c r="K1043230" s="3"/>
    </row>
    <row r="1043231" spans="9:11" x14ac:dyDescent="0.2">
      <c r="I1043231" s="3"/>
      <c r="J1043231" s="3"/>
      <c r="K1043231" s="3"/>
    </row>
    <row r="1043232" spans="9:11" x14ac:dyDescent="0.2">
      <c r="I1043232" s="3"/>
      <c r="J1043232" s="3"/>
      <c r="K1043232" s="3"/>
    </row>
    <row r="1043233" spans="9:11" x14ac:dyDescent="0.2">
      <c r="I1043233" s="3"/>
      <c r="J1043233" s="3"/>
      <c r="K1043233" s="3"/>
    </row>
    <row r="1043234" spans="9:11" x14ac:dyDescent="0.2">
      <c r="I1043234" s="3"/>
      <c r="J1043234" s="3"/>
      <c r="K1043234" s="3"/>
    </row>
    <row r="1043235" spans="9:11" x14ac:dyDescent="0.2">
      <c r="I1043235" s="3"/>
      <c r="J1043235" s="3"/>
      <c r="K1043235" s="3"/>
    </row>
    <row r="1043236" spans="9:11" x14ac:dyDescent="0.2">
      <c r="I1043236" s="3"/>
      <c r="J1043236" s="3"/>
      <c r="K1043236" s="3"/>
    </row>
    <row r="1043237" spans="9:11" x14ac:dyDescent="0.2">
      <c r="I1043237" s="3"/>
      <c r="J1043237" s="3"/>
      <c r="K1043237" s="3"/>
    </row>
    <row r="1043238" spans="9:11" x14ac:dyDescent="0.2">
      <c r="I1043238" s="3"/>
      <c r="J1043238" s="3"/>
      <c r="K1043238" s="3"/>
    </row>
    <row r="1043239" spans="9:11" x14ac:dyDescent="0.2">
      <c r="I1043239" s="3"/>
      <c r="J1043239" s="3"/>
      <c r="K1043239" s="3"/>
    </row>
    <row r="1043240" spans="9:11" x14ac:dyDescent="0.2">
      <c r="I1043240" s="3"/>
      <c r="J1043240" s="3"/>
      <c r="K1043240" s="3"/>
    </row>
    <row r="1043241" spans="9:11" x14ac:dyDescent="0.2">
      <c r="I1043241" s="3"/>
      <c r="J1043241" s="3"/>
      <c r="K1043241" s="3"/>
    </row>
    <row r="1043242" spans="9:11" x14ac:dyDescent="0.2">
      <c r="I1043242" s="3"/>
      <c r="J1043242" s="3"/>
      <c r="K1043242" s="3"/>
    </row>
    <row r="1043243" spans="9:11" x14ac:dyDescent="0.2">
      <c r="I1043243" s="3"/>
      <c r="J1043243" s="3"/>
      <c r="K1043243" s="3"/>
    </row>
    <row r="1043244" spans="9:11" x14ac:dyDescent="0.2">
      <c r="I1043244" s="3"/>
      <c r="J1043244" s="3"/>
      <c r="K1043244" s="3"/>
    </row>
    <row r="1043245" spans="9:11" x14ac:dyDescent="0.2">
      <c r="I1043245" s="3"/>
      <c r="J1043245" s="3"/>
      <c r="K1043245" s="3"/>
    </row>
    <row r="1043246" spans="9:11" x14ac:dyDescent="0.2">
      <c r="I1043246" s="3"/>
      <c r="J1043246" s="3"/>
      <c r="K1043246" s="3"/>
    </row>
    <row r="1043247" spans="9:11" x14ac:dyDescent="0.2">
      <c r="I1043247" s="3"/>
      <c r="J1043247" s="3"/>
      <c r="K1043247" s="3"/>
    </row>
    <row r="1043248" spans="9:11" x14ac:dyDescent="0.2">
      <c r="I1043248" s="3"/>
      <c r="J1043248" s="3"/>
      <c r="K1043248" s="3"/>
    </row>
    <row r="1043249" spans="9:11" x14ac:dyDescent="0.2">
      <c r="I1043249" s="3"/>
      <c r="J1043249" s="3"/>
      <c r="K1043249" s="3"/>
    </row>
    <row r="1043250" spans="9:11" x14ac:dyDescent="0.2">
      <c r="I1043250" s="3"/>
      <c r="J1043250" s="3"/>
      <c r="K1043250" s="3"/>
    </row>
    <row r="1043251" spans="9:11" x14ac:dyDescent="0.2">
      <c r="I1043251" s="3"/>
      <c r="J1043251" s="3"/>
      <c r="K1043251" s="3"/>
    </row>
    <row r="1043252" spans="9:11" x14ac:dyDescent="0.2">
      <c r="I1043252" s="3"/>
      <c r="J1043252" s="3"/>
      <c r="K1043252" s="3"/>
    </row>
    <row r="1043253" spans="9:11" x14ac:dyDescent="0.2">
      <c r="I1043253" s="3"/>
      <c r="J1043253" s="3"/>
      <c r="K1043253" s="3"/>
    </row>
    <row r="1043254" spans="9:11" x14ac:dyDescent="0.2">
      <c r="I1043254" s="3"/>
      <c r="J1043254" s="3"/>
      <c r="K1043254" s="3"/>
    </row>
    <row r="1043255" spans="9:11" x14ac:dyDescent="0.2">
      <c r="I1043255" s="3"/>
      <c r="J1043255" s="3"/>
      <c r="K1043255" s="3"/>
    </row>
    <row r="1043256" spans="9:11" x14ac:dyDescent="0.2">
      <c r="I1043256" s="3"/>
      <c r="J1043256" s="3"/>
      <c r="K1043256" s="3"/>
    </row>
    <row r="1043257" spans="9:11" x14ac:dyDescent="0.2">
      <c r="I1043257" s="3"/>
      <c r="J1043257" s="3"/>
      <c r="K1043257" s="3"/>
    </row>
    <row r="1043258" spans="9:11" x14ac:dyDescent="0.2">
      <c r="I1043258" s="3"/>
      <c r="J1043258" s="3"/>
      <c r="K1043258" s="3"/>
    </row>
    <row r="1043259" spans="9:11" x14ac:dyDescent="0.2">
      <c r="I1043259" s="3"/>
      <c r="J1043259" s="3"/>
      <c r="K1043259" s="3"/>
    </row>
    <row r="1043260" spans="9:11" x14ac:dyDescent="0.2">
      <c r="I1043260" s="3"/>
      <c r="J1043260" s="3"/>
      <c r="K1043260" s="3"/>
    </row>
    <row r="1043261" spans="9:11" x14ac:dyDescent="0.2">
      <c r="I1043261" s="3"/>
      <c r="J1043261" s="3"/>
      <c r="K1043261" s="3"/>
    </row>
    <row r="1043262" spans="9:11" x14ac:dyDescent="0.2">
      <c r="I1043262" s="3"/>
      <c r="J1043262" s="3"/>
      <c r="K1043262" s="3"/>
    </row>
    <row r="1043263" spans="9:11" x14ac:dyDescent="0.2">
      <c r="I1043263" s="3"/>
      <c r="J1043263" s="3"/>
      <c r="K1043263" s="3"/>
    </row>
    <row r="1043264" spans="9:11" x14ac:dyDescent="0.2">
      <c r="I1043264" s="3"/>
      <c r="J1043264" s="3"/>
      <c r="K1043264" s="3"/>
    </row>
    <row r="1043265" spans="9:11" x14ac:dyDescent="0.2">
      <c r="I1043265" s="3"/>
      <c r="J1043265" s="3"/>
      <c r="K1043265" s="3"/>
    </row>
    <row r="1043266" spans="9:11" x14ac:dyDescent="0.2">
      <c r="I1043266" s="3"/>
      <c r="J1043266" s="3"/>
      <c r="K1043266" s="3"/>
    </row>
    <row r="1043267" spans="9:11" x14ac:dyDescent="0.2">
      <c r="I1043267" s="3"/>
      <c r="J1043267" s="3"/>
      <c r="K1043267" s="3"/>
    </row>
    <row r="1043268" spans="9:11" x14ac:dyDescent="0.2">
      <c r="I1043268" s="3"/>
      <c r="J1043268" s="3"/>
      <c r="K1043268" s="3"/>
    </row>
    <row r="1043269" spans="9:11" x14ac:dyDescent="0.2">
      <c r="I1043269" s="3"/>
      <c r="J1043269" s="3"/>
      <c r="K1043269" s="3"/>
    </row>
    <row r="1043270" spans="9:11" x14ac:dyDescent="0.2">
      <c r="I1043270" s="3"/>
      <c r="J1043270" s="3"/>
      <c r="K1043270" s="3"/>
    </row>
    <row r="1043271" spans="9:11" x14ac:dyDescent="0.2">
      <c r="I1043271" s="3"/>
      <c r="J1043271" s="3"/>
      <c r="K1043271" s="3"/>
    </row>
    <row r="1043272" spans="9:11" x14ac:dyDescent="0.2">
      <c r="I1043272" s="3"/>
      <c r="J1043272" s="3"/>
      <c r="K1043272" s="3"/>
    </row>
    <row r="1043273" spans="9:11" x14ac:dyDescent="0.2">
      <c r="I1043273" s="3"/>
      <c r="J1043273" s="3"/>
      <c r="K1043273" s="3"/>
    </row>
    <row r="1043274" spans="9:11" x14ac:dyDescent="0.2">
      <c r="I1043274" s="3"/>
      <c r="J1043274" s="3"/>
      <c r="K1043274" s="3"/>
    </row>
    <row r="1043275" spans="9:11" x14ac:dyDescent="0.2">
      <c r="I1043275" s="3"/>
      <c r="J1043275" s="3"/>
      <c r="K1043275" s="3"/>
    </row>
    <row r="1043276" spans="9:11" x14ac:dyDescent="0.2">
      <c r="I1043276" s="3"/>
      <c r="J1043276" s="3"/>
      <c r="K1043276" s="3"/>
    </row>
    <row r="1043277" spans="9:11" x14ac:dyDescent="0.2">
      <c r="I1043277" s="3"/>
      <c r="J1043277" s="3"/>
      <c r="K1043277" s="3"/>
    </row>
    <row r="1043278" spans="9:11" x14ac:dyDescent="0.2">
      <c r="I1043278" s="3"/>
      <c r="J1043278" s="3"/>
      <c r="K1043278" s="3"/>
    </row>
    <row r="1043279" spans="9:11" x14ac:dyDescent="0.2">
      <c r="I1043279" s="3"/>
      <c r="J1043279" s="3"/>
      <c r="K1043279" s="3"/>
    </row>
    <row r="1043280" spans="9:11" x14ac:dyDescent="0.2">
      <c r="I1043280" s="3"/>
      <c r="J1043280" s="3"/>
      <c r="K1043280" s="3"/>
    </row>
    <row r="1043281" spans="9:11" x14ac:dyDescent="0.2">
      <c r="I1043281" s="3"/>
      <c r="J1043281" s="3"/>
      <c r="K1043281" s="3"/>
    </row>
    <row r="1043282" spans="9:11" x14ac:dyDescent="0.2">
      <c r="I1043282" s="3"/>
      <c r="J1043282" s="3"/>
      <c r="K1043282" s="3"/>
    </row>
    <row r="1043283" spans="9:11" x14ac:dyDescent="0.2">
      <c r="I1043283" s="3"/>
      <c r="J1043283" s="3"/>
      <c r="K1043283" s="3"/>
    </row>
    <row r="1043284" spans="9:11" x14ac:dyDescent="0.2">
      <c r="I1043284" s="3"/>
      <c r="J1043284" s="3"/>
      <c r="K1043284" s="3"/>
    </row>
    <row r="1043285" spans="9:11" x14ac:dyDescent="0.2">
      <c r="I1043285" s="3"/>
      <c r="J1043285" s="3"/>
      <c r="K1043285" s="3"/>
    </row>
    <row r="1043286" spans="9:11" x14ac:dyDescent="0.2">
      <c r="I1043286" s="3"/>
      <c r="J1043286" s="3"/>
      <c r="K1043286" s="3"/>
    </row>
    <row r="1043287" spans="9:11" x14ac:dyDescent="0.2">
      <c r="I1043287" s="3"/>
      <c r="J1043287" s="3"/>
      <c r="K1043287" s="3"/>
    </row>
    <row r="1043288" spans="9:11" x14ac:dyDescent="0.2">
      <c r="I1043288" s="3"/>
      <c r="J1043288" s="3"/>
      <c r="K1043288" s="3"/>
    </row>
    <row r="1043289" spans="9:11" x14ac:dyDescent="0.2">
      <c r="I1043289" s="3"/>
      <c r="J1043289" s="3"/>
      <c r="K1043289" s="3"/>
    </row>
    <row r="1043290" spans="9:11" x14ac:dyDescent="0.2">
      <c r="I1043290" s="3"/>
      <c r="J1043290" s="3"/>
      <c r="K1043290" s="3"/>
    </row>
    <row r="1043291" spans="9:11" x14ac:dyDescent="0.2">
      <c r="I1043291" s="3"/>
      <c r="J1043291" s="3"/>
      <c r="K1043291" s="3"/>
    </row>
    <row r="1043292" spans="9:11" x14ac:dyDescent="0.2">
      <c r="I1043292" s="3"/>
      <c r="J1043292" s="3"/>
      <c r="K1043292" s="3"/>
    </row>
    <row r="1043293" spans="9:11" x14ac:dyDescent="0.2">
      <c r="I1043293" s="3"/>
      <c r="J1043293" s="3"/>
      <c r="K1043293" s="3"/>
    </row>
    <row r="1043294" spans="9:11" x14ac:dyDescent="0.2">
      <c r="I1043294" s="3"/>
      <c r="J1043294" s="3"/>
      <c r="K1043294" s="3"/>
    </row>
    <row r="1043295" spans="9:11" x14ac:dyDescent="0.2">
      <c r="I1043295" s="3"/>
      <c r="J1043295" s="3"/>
      <c r="K1043295" s="3"/>
    </row>
    <row r="1043296" spans="9:11" x14ac:dyDescent="0.2">
      <c r="I1043296" s="3"/>
      <c r="J1043296" s="3"/>
      <c r="K1043296" s="3"/>
    </row>
    <row r="1043297" spans="9:11" x14ac:dyDescent="0.2">
      <c r="I1043297" s="3"/>
      <c r="J1043297" s="3"/>
      <c r="K1043297" s="3"/>
    </row>
    <row r="1043298" spans="9:11" x14ac:dyDescent="0.2">
      <c r="I1043298" s="3"/>
      <c r="J1043298" s="3"/>
      <c r="K1043298" s="3"/>
    </row>
    <row r="1043299" spans="9:11" x14ac:dyDescent="0.2">
      <c r="I1043299" s="3"/>
      <c r="J1043299" s="3"/>
      <c r="K1043299" s="3"/>
    </row>
    <row r="1043300" spans="9:11" x14ac:dyDescent="0.2">
      <c r="I1043300" s="3"/>
      <c r="J1043300" s="3"/>
      <c r="K1043300" s="3"/>
    </row>
    <row r="1043301" spans="9:11" x14ac:dyDescent="0.2">
      <c r="I1043301" s="3"/>
      <c r="J1043301" s="3"/>
      <c r="K1043301" s="3"/>
    </row>
    <row r="1043302" spans="9:11" x14ac:dyDescent="0.2">
      <c r="I1043302" s="3"/>
      <c r="J1043302" s="3"/>
      <c r="K1043302" s="3"/>
    </row>
    <row r="1043303" spans="9:11" x14ac:dyDescent="0.2">
      <c r="I1043303" s="3"/>
      <c r="J1043303" s="3"/>
      <c r="K1043303" s="3"/>
    </row>
    <row r="1043304" spans="9:11" x14ac:dyDescent="0.2">
      <c r="I1043304" s="3"/>
      <c r="J1043304" s="3"/>
      <c r="K1043304" s="3"/>
    </row>
    <row r="1043305" spans="9:11" x14ac:dyDescent="0.2">
      <c r="I1043305" s="3"/>
      <c r="J1043305" s="3"/>
      <c r="K1043305" s="3"/>
    </row>
    <row r="1043306" spans="9:11" x14ac:dyDescent="0.2">
      <c r="I1043306" s="3"/>
      <c r="J1043306" s="3"/>
      <c r="K1043306" s="3"/>
    </row>
    <row r="1043307" spans="9:11" x14ac:dyDescent="0.2">
      <c r="I1043307" s="3"/>
      <c r="J1043307" s="3"/>
      <c r="K1043307" s="3"/>
    </row>
    <row r="1043308" spans="9:11" x14ac:dyDescent="0.2">
      <c r="I1043308" s="3"/>
      <c r="J1043308" s="3"/>
      <c r="K1043308" s="3"/>
    </row>
    <row r="1043309" spans="9:11" x14ac:dyDescent="0.2">
      <c r="I1043309" s="3"/>
      <c r="J1043309" s="3"/>
      <c r="K1043309" s="3"/>
    </row>
    <row r="1043310" spans="9:11" x14ac:dyDescent="0.2">
      <c r="I1043310" s="3"/>
      <c r="J1043310" s="3"/>
      <c r="K1043310" s="3"/>
    </row>
    <row r="1043311" spans="9:11" x14ac:dyDescent="0.2">
      <c r="I1043311" s="3"/>
      <c r="J1043311" s="3"/>
      <c r="K1043311" s="3"/>
    </row>
    <row r="1043312" spans="9:11" x14ac:dyDescent="0.2">
      <c r="I1043312" s="3"/>
      <c r="J1043312" s="3"/>
      <c r="K1043312" s="3"/>
    </row>
    <row r="1043313" spans="9:11" x14ac:dyDescent="0.2">
      <c r="I1043313" s="3"/>
      <c r="J1043313" s="3"/>
      <c r="K1043313" s="3"/>
    </row>
    <row r="1043314" spans="9:11" x14ac:dyDescent="0.2">
      <c r="I1043314" s="3"/>
      <c r="J1043314" s="3"/>
      <c r="K1043314" s="3"/>
    </row>
    <row r="1043315" spans="9:11" x14ac:dyDescent="0.2">
      <c r="I1043315" s="3"/>
      <c r="J1043315" s="3"/>
      <c r="K1043315" s="3"/>
    </row>
    <row r="1043316" spans="9:11" x14ac:dyDescent="0.2">
      <c r="I1043316" s="3"/>
      <c r="J1043316" s="3"/>
      <c r="K1043316" s="3"/>
    </row>
    <row r="1043317" spans="9:11" x14ac:dyDescent="0.2">
      <c r="I1043317" s="3"/>
      <c r="J1043317" s="3"/>
      <c r="K1043317" s="3"/>
    </row>
    <row r="1043318" spans="9:11" x14ac:dyDescent="0.2">
      <c r="I1043318" s="3"/>
      <c r="J1043318" s="3"/>
      <c r="K1043318" s="3"/>
    </row>
    <row r="1043319" spans="9:11" x14ac:dyDescent="0.2">
      <c r="I1043319" s="3"/>
      <c r="J1043319" s="3"/>
      <c r="K1043319" s="3"/>
    </row>
    <row r="1043320" spans="9:11" x14ac:dyDescent="0.2">
      <c r="I1043320" s="3"/>
      <c r="J1043320" s="3"/>
      <c r="K1043320" s="3"/>
    </row>
    <row r="1043321" spans="9:11" x14ac:dyDescent="0.2">
      <c r="I1043321" s="3"/>
      <c r="J1043321" s="3"/>
      <c r="K1043321" s="3"/>
    </row>
    <row r="1043322" spans="9:11" x14ac:dyDescent="0.2">
      <c r="I1043322" s="3"/>
      <c r="J1043322" s="3"/>
      <c r="K1043322" s="3"/>
    </row>
    <row r="1043323" spans="9:11" x14ac:dyDescent="0.2">
      <c r="I1043323" s="3"/>
      <c r="J1043323" s="3"/>
      <c r="K1043323" s="3"/>
    </row>
    <row r="1043324" spans="9:11" x14ac:dyDescent="0.2">
      <c r="I1043324" s="3"/>
      <c r="J1043324" s="3"/>
      <c r="K1043324" s="3"/>
    </row>
    <row r="1043325" spans="9:11" x14ac:dyDescent="0.2">
      <c r="I1043325" s="3"/>
      <c r="J1043325" s="3"/>
      <c r="K1043325" s="3"/>
    </row>
    <row r="1043326" spans="9:11" x14ac:dyDescent="0.2">
      <c r="I1043326" s="3"/>
      <c r="J1043326" s="3"/>
      <c r="K1043326" s="3"/>
    </row>
    <row r="1043327" spans="9:11" x14ac:dyDescent="0.2">
      <c r="I1043327" s="3"/>
      <c r="J1043327" s="3"/>
      <c r="K1043327" s="3"/>
    </row>
    <row r="1043328" spans="9:11" x14ac:dyDescent="0.2">
      <c r="I1043328" s="3"/>
      <c r="J1043328" s="3"/>
      <c r="K1043328" s="3"/>
    </row>
    <row r="1043329" spans="9:11" x14ac:dyDescent="0.2">
      <c r="I1043329" s="3"/>
      <c r="J1043329" s="3"/>
      <c r="K1043329" s="3"/>
    </row>
    <row r="1043330" spans="9:11" x14ac:dyDescent="0.2">
      <c r="I1043330" s="3"/>
      <c r="J1043330" s="3"/>
      <c r="K1043330" s="3"/>
    </row>
    <row r="1043331" spans="9:11" x14ac:dyDescent="0.2">
      <c r="I1043331" s="3"/>
      <c r="J1043331" s="3"/>
      <c r="K1043331" s="3"/>
    </row>
    <row r="1043332" spans="9:11" x14ac:dyDescent="0.2">
      <c r="I1043332" s="3"/>
      <c r="J1043332" s="3"/>
      <c r="K1043332" s="3"/>
    </row>
    <row r="1043333" spans="9:11" x14ac:dyDescent="0.2">
      <c r="I1043333" s="3"/>
      <c r="J1043333" s="3"/>
      <c r="K1043333" s="3"/>
    </row>
    <row r="1043334" spans="9:11" x14ac:dyDescent="0.2">
      <c r="I1043334" s="3"/>
      <c r="J1043334" s="3"/>
      <c r="K1043334" s="3"/>
    </row>
    <row r="1043335" spans="9:11" x14ac:dyDescent="0.2">
      <c r="I1043335" s="3"/>
      <c r="J1043335" s="3"/>
      <c r="K1043335" s="3"/>
    </row>
    <row r="1043336" spans="9:11" x14ac:dyDescent="0.2">
      <c r="I1043336" s="3"/>
      <c r="J1043336" s="3"/>
      <c r="K1043336" s="3"/>
    </row>
    <row r="1043337" spans="9:11" x14ac:dyDescent="0.2">
      <c r="I1043337" s="3"/>
      <c r="J1043337" s="3"/>
      <c r="K1043337" s="3"/>
    </row>
    <row r="1043338" spans="9:11" x14ac:dyDescent="0.2">
      <c r="I1043338" s="3"/>
      <c r="J1043338" s="3"/>
      <c r="K1043338" s="3"/>
    </row>
    <row r="1043339" spans="9:11" x14ac:dyDescent="0.2">
      <c r="I1043339" s="3"/>
      <c r="J1043339" s="3"/>
      <c r="K1043339" s="3"/>
    </row>
    <row r="1043340" spans="9:11" x14ac:dyDescent="0.2">
      <c r="I1043340" s="3"/>
      <c r="J1043340" s="3"/>
      <c r="K1043340" s="3"/>
    </row>
    <row r="1043341" spans="9:11" x14ac:dyDescent="0.2">
      <c r="I1043341" s="3"/>
      <c r="J1043341" s="3"/>
      <c r="K1043341" s="3"/>
    </row>
    <row r="1043342" spans="9:11" x14ac:dyDescent="0.2">
      <c r="I1043342" s="3"/>
      <c r="J1043342" s="3"/>
      <c r="K1043342" s="3"/>
    </row>
    <row r="1043343" spans="9:11" x14ac:dyDescent="0.2">
      <c r="I1043343" s="3"/>
      <c r="J1043343" s="3"/>
      <c r="K1043343" s="3"/>
    </row>
    <row r="1043344" spans="9:11" x14ac:dyDescent="0.2">
      <c r="I1043344" s="3"/>
      <c r="J1043344" s="3"/>
      <c r="K1043344" s="3"/>
    </row>
    <row r="1043345" spans="9:11" x14ac:dyDescent="0.2">
      <c r="I1043345" s="3"/>
      <c r="J1043345" s="3"/>
      <c r="K1043345" s="3"/>
    </row>
    <row r="1043346" spans="9:11" x14ac:dyDescent="0.2">
      <c r="I1043346" s="3"/>
      <c r="J1043346" s="3"/>
      <c r="K1043346" s="3"/>
    </row>
    <row r="1043347" spans="9:11" x14ac:dyDescent="0.2">
      <c r="I1043347" s="3"/>
      <c r="J1043347" s="3"/>
      <c r="K1043347" s="3"/>
    </row>
    <row r="1043348" spans="9:11" x14ac:dyDescent="0.2">
      <c r="I1043348" s="3"/>
      <c r="J1043348" s="3"/>
      <c r="K1043348" s="3"/>
    </row>
    <row r="1043349" spans="9:11" x14ac:dyDescent="0.2">
      <c r="I1043349" s="3"/>
      <c r="J1043349" s="3"/>
      <c r="K1043349" s="3"/>
    </row>
    <row r="1043350" spans="9:11" x14ac:dyDescent="0.2">
      <c r="I1043350" s="3"/>
      <c r="J1043350" s="3"/>
      <c r="K1043350" s="3"/>
    </row>
    <row r="1043351" spans="9:11" x14ac:dyDescent="0.2">
      <c r="I1043351" s="3"/>
      <c r="J1043351" s="3"/>
      <c r="K1043351" s="3"/>
    </row>
    <row r="1043352" spans="9:11" x14ac:dyDescent="0.2">
      <c r="I1043352" s="3"/>
      <c r="J1043352" s="3"/>
      <c r="K1043352" s="3"/>
    </row>
    <row r="1043353" spans="9:11" x14ac:dyDescent="0.2">
      <c r="I1043353" s="3"/>
      <c r="J1043353" s="3"/>
      <c r="K1043353" s="3"/>
    </row>
    <row r="1043354" spans="9:11" x14ac:dyDescent="0.2">
      <c r="I1043354" s="3"/>
      <c r="J1043354" s="3"/>
      <c r="K1043354" s="3"/>
    </row>
    <row r="1043355" spans="9:11" x14ac:dyDescent="0.2">
      <c r="I1043355" s="3"/>
      <c r="J1043355" s="3"/>
      <c r="K1043355" s="3"/>
    </row>
    <row r="1043356" spans="9:11" x14ac:dyDescent="0.2">
      <c r="I1043356" s="3"/>
      <c r="J1043356" s="3"/>
      <c r="K1043356" s="3"/>
    </row>
    <row r="1043357" spans="9:11" x14ac:dyDescent="0.2">
      <c r="I1043357" s="3"/>
      <c r="J1043357" s="3"/>
      <c r="K1043357" s="3"/>
    </row>
    <row r="1043358" spans="9:11" x14ac:dyDescent="0.2">
      <c r="I1043358" s="3"/>
      <c r="J1043358" s="3"/>
      <c r="K1043358" s="3"/>
    </row>
    <row r="1043359" spans="9:11" x14ac:dyDescent="0.2">
      <c r="I1043359" s="3"/>
      <c r="J1043359" s="3"/>
      <c r="K1043359" s="3"/>
    </row>
    <row r="1043360" spans="9:11" x14ac:dyDescent="0.2">
      <c r="I1043360" s="3"/>
      <c r="J1043360" s="3"/>
      <c r="K1043360" s="3"/>
    </row>
    <row r="1043361" spans="9:11" x14ac:dyDescent="0.2">
      <c r="I1043361" s="3"/>
      <c r="J1043361" s="3"/>
      <c r="K1043361" s="3"/>
    </row>
    <row r="1043362" spans="9:11" x14ac:dyDescent="0.2">
      <c r="I1043362" s="3"/>
      <c r="J1043362" s="3"/>
      <c r="K1043362" s="3"/>
    </row>
    <row r="1043363" spans="9:11" x14ac:dyDescent="0.2">
      <c r="I1043363" s="3"/>
      <c r="J1043363" s="3"/>
      <c r="K1043363" s="3"/>
    </row>
    <row r="1043364" spans="9:11" x14ac:dyDescent="0.2">
      <c r="I1043364" s="3"/>
      <c r="J1043364" s="3"/>
      <c r="K1043364" s="3"/>
    </row>
    <row r="1043365" spans="9:11" x14ac:dyDescent="0.2">
      <c r="I1043365" s="3"/>
      <c r="J1043365" s="3"/>
      <c r="K1043365" s="3"/>
    </row>
    <row r="1043366" spans="9:11" x14ac:dyDescent="0.2">
      <c r="I1043366" s="3"/>
      <c r="J1043366" s="3"/>
      <c r="K1043366" s="3"/>
    </row>
    <row r="1043367" spans="9:11" x14ac:dyDescent="0.2">
      <c r="I1043367" s="3"/>
      <c r="J1043367" s="3"/>
      <c r="K1043367" s="3"/>
    </row>
    <row r="1043368" spans="9:11" x14ac:dyDescent="0.2">
      <c r="I1043368" s="3"/>
      <c r="J1043368" s="3"/>
      <c r="K1043368" s="3"/>
    </row>
    <row r="1043369" spans="9:11" x14ac:dyDescent="0.2">
      <c r="I1043369" s="3"/>
      <c r="J1043369" s="3"/>
      <c r="K1043369" s="3"/>
    </row>
    <row r="1043370" spans="9:11" x14ac:dyDescent="0.2">
      <c r="I1043370" s="3"/>
      <c r="J1043370" s="3"/>
      <c r="K1043370" s="3"/>
    </row>
    <row r="1043371" spans="9:11" x14ac:dyDescent="0.2">
      <c r="I1043371" s="3"/>
      <c r="J1043371" s="3"/>
      <c r="K1043371" s="3"/>
    </row>
    <row r="1043372" spans="9:11" x14ac:dyDescent="0.2">
      <c r="I1043372" s="3"/>
      <c r="J1043372" s="3"/>
      <c r="K1043372" s="3"/>
    </row>
    <row r="1043373" spans="9:11" x14ac:dyDescent="0.2">
      <c r="I1043373" s="3"/>
      <c r="J1043373" s="3"/>
      <c r="K1043373" s="3"/>
    </row>
    <row r="1043374" spans="9:11" x14ac:dyDescent="0.2">
      <c r="I1043374" s="3"/>
      <c r="J1043374" s="3"/>
      <c r="K1043374" s="3"/>
    </row>
    <row r="1043375" spans="9:11" x14ac:dyDescent="0.2">
      <c r="I1043375" s="3"/>
      <c r="J1043375" s="3"/>
      <c r="K1043375" s="3"/>
    </row>
    <row r="1043376" spans="9:11" x14ac:dyDescent="0.2">
      <c r="I1043376" s="3"/>
      <c r="J1043376" s="3"/>
      <c r="K1043376" s="3"/>
    </row>
    <row r="1043377" spans="9:11" x14ac:dyDescent="0.2">
      <c r="I1043377" s="3"/>
      <c r="J1043377" s="3"/>
      <c r="K1043377" s="3"/>
    </row>
    <row r="1043378" spans="9:11" x14ac:dyDescent="0.2">
      <c r="I1043378" s="3"/>
      <c r="J1043378" s="3"/>
      <c r="K1043378" s="3"/>
    </row>
    <row r="1043379" spans="9:11" x14ac:dyDescent="0.2">
      <c r="I1043379" s="3"/>
      <c r="J1043379" s="3"/>
      <c r="K1043379" s="3"/>
    </row>
    <row r="1043380" spans="9:11" x14ac:dyDescent="0.2">
      <c r="I1043380" s="3"/>
      <c r="J1043380" s="3"/>
      <c r="K1043380" s="3"/>
    </row>
    <row r="1043381" spans="9:11" x14ac:dyDescent="0.2">
      <c r="I1043381" s="3"/>
      <c r="J1043381" s="3"/>
      <c r="K1043381" s="3"/>
    </row>
    <row r="1043382" spans="9:11" x14ac:dyDescent="0.2">
      <c r="I1043382" s="3"/>
      <c r="J1043382" s="3"/>
      <c r="K1043382" s="3"/>
    </row>
    <row r="1043383" spans="9:11" x14ac:dyDescent="0.2">
      <c r="I1043383" s="3"/>
      <c r="J1043383" s="3"/>
      <c r="K1043383" s="3"/>
    </row>
    <row r="1043384" spans="9:11" x14ac:dyDescent="0.2">
      <c r="I1043384" s="3"/>
      <c r="J1043384" s="3"/>
      <c r="K1043384" s="3"/>
    </row>
    <row r="1043385" spans="9:11" x14ac:dyDescent="0.2">
      <c r="I1043385" s="3"/>
      <c r="J1043385" s="3"/>
      <c r="K1043385" s="3"/>
    </row>
    <row r="1043386" spans="9:11" x14ac:dyDescent="0.2">
      <c r="I1043386" s="3"/>
      <c r="J1043386" s="3"/>
      <c r="K1043386" s="3"/>
    </row>
    <row r="1043387" spans="9:11" x14ac:dyDescent="0.2">
      <c r="I1043387" s="3"/>
      <c r="J1043387" s="3"/>
      <c r="K1043387" s="3"/>
    </row>
    <row r="1043388" spans="9:11" x14ac:dyDescent="0.2">
      <c r="I1043388" s="3"/>
      <c r="J1043388" s="3"/>
      <c r="K1043388" s="3"/>
    </row>
    <row r="1043389" spans="9:11" x14ac:dyDescent="0.2">
      <c r="I1043389" s="3"/>
      <c r="J1043389" s="3"/>
      <c r="K1043389" s="3"/>
    </row>
    <row r="1043390" spans="9:11" x14ac:dyDescent="0.2">
      <c r="I1043390" s="3"/>
      <c r="J1043390" s="3"/>
      <c r="K1043390" s="3"/>
    </row>
    <row r="1043391" spans="9:11" x14ac:dyDescent="0.2">
      <c r="I1043391" s="3"/>
      <c r="J1043391" s="3"/>
      <c r="K1043391" s="3"/>
    </row>
    <row r="1043392" spans="9:11" x14ac:dyDescent="0.2">
      <c r="I1043392" s="3"/>
      <c r="J1043392" s="3"/>
      <c r="K1043392" s="3"/>
    </row>
    <row r="1043393" spans="9:11" x14ac:dyDescent="0.2">
      <c r="I1043393" s="3"/>
      <c r="J1043393" s="3"/>
      <c r="K1043393" s="3"/>
    </row>
    <row r="1043394" spans="9:11" x14ac:dyDescent="0.2">
      <c r="I1043394" s="3"/>
      <c r="J1043394" s="3"/>
      <c r="K1043394" s="3"/>
    </row>
    <row r="1043395" spans="9:11" x14ac:dyDescent="0.2">
      <c r="I1043395" s="3"/>
      <c r="J1043395" s="3"/>
      <c r="K1043395" s="3"/>
    </row>
    <row r="1043396" spans="9:11" x14ac:dyDescent="0.2">
      <c r="I1043396" s="3"/>
      <c r="J1043396" s="3"/>
      <c r="K1043396" s="3"/>
    </row>
    <row r="1043397" spans="9:11" x14ac:dyDescent="0.2">
      <c r="I1043397" s="3"/>
      <c r="J1043397" s="3"/>
      <c r="K1043397" s="3"/>
    </row>
    <row r="1043398" spans="9:11" x14ac:dyDescent="0.2">
      <c r="I1043398" s="3"/>
      <c r="J1043398" s="3"/>
      <c r="K1043398" s="3"/>
    </row>
    <row r="1043399" spans="9:11" x14ac:dyDescent="0.2">
      <c r="I1043399" s="3"/>
      <c r="J1043399" s="3"/>
      <c r="K1043399" s="3"/>
    </row>
    <row r="1043400" spans="9:11" x14ac:dyDescent="0.2">
      <c r="I1043400" s="3"/>
      <c r="J1043400" s="3"/>
      <c r="K1043400" s="3"/>
    </row>
    <row r="1043401" spans="9:11" x14ac:dyDescent="0.2">
      <c r="I1043401" s="3"/>
      <c r="J1043401" s="3"/>
      <c r="K1043401" s="3"/>
    </row>
    <row r="1043402" spans="9:11" x14ac:dyDescent="0.2">
      <c r="I1043402" s="3"/>
      <c r="J1043402" s="3"/>
      <c r="K1043402" s="3"/>
    </row>
    <row r="1043403" spans="9:11" x14ac:dyDescent="0.2">
      <c r="I1043403" s="3"/>
      <c r="J1043403" s="3"/>
      <c r="K1043403" s="3"/>
    </row>
    <row r="1043404" spans="9:11" x14ac:dyDescent="0.2">
      <c r="I1043404" s="3"/>
      <c r="J1043404" s="3"/>
      <c r="K1043404" s="3"/>
    </row>
    <row r="1043405" spans="9:11" x14ac:dyDescent="0.2">
      <c r="I1043405" s="3"/>
      <c r="J1043405" s="3"/>
      <c r="K1043405" s="3"/>
    </row>
    <row r="1043406" spans="9:11" x14ac:dyDescent="0.2">
      <c r="I1043406" s="3"/>
      <c r="J1043406" s="3"/>
      <c r="K1043406" s="3"/>
    </row>
    <row r="1043407" spans="9:11" x14ac:dyDescent="0.2">
      <c r="I1043407" s="3"/>
      <c r="J1043407" s="3"/>
      <c r="K1043407" s="3"/>
    </row>
    <row r="1043408" spans="9:11" x14ac:dyDescent="0.2">
      <c r="I1043408" s="3"/>
      <c r="J1043408" s="3"/>
      <c r="K1043408" s="3"/>
    </row>
    <row r="1043409" spans="9:11" x14ac:dyDescent="0.2">
      <c r="I1043409" s="3"/>
      <c r="J1043409" s="3"/>
      <c r="K1043409" s="3"/>
    </row>
    <row r="1043410" spans="9:11" x14ac:dyDescent="0.2">
      <c r="I1043410" s="3"/>
      <c r="J1043410" s="3"/>
      <c r="K1043410" s="3"/>
    </row>
    <row r="1043411" spans="9:11" x14ac:dyDescent="0.2">
      <c r="I1043411" s="3"/>
      <c r="J1043411" s="3"/>
      <c r="K1043411" s="3"/>
    </row>
    <row r="1043412" spans="9:11" x14ac:dyDescent="0.2">
      <c r="I1043412" s="3"/>
      <c r="J1043412" s="3"/>
      <c r="K1043412" s="3"/>
    </row>
    <row r="1043413" spans="9:11" x14ac:dyDescent="0.2">
      <c r="I1043413" s="3"/>
      <c r="J1043413" s="3"/>
      <c r="K1043413" s="3"/>
    </row>
    <row r="1043414" spans="9:11" x14ac:dyDescent="0.2">
      <c r="I1043414" s="3"/>
      <c r="J1043414" s="3"/>
      <c r="K1043414" s="3"/>
    </row>
    <row r="1043415" spans="9:11" x14ac:dyDescent="0.2">
      <c r="I1043415" s="3"/>
      <c r="J1043415" s="3"/>
      <c r="K1043415" s="3"/>
    </row>
    <row r="1043416" spans="9:11" x14ac:dyDescent="0.2">
      <c r="I1043416" s="3"/>
      <c r="J1043416" s="3"/>
      <c r="K1043416" s="3"/>
    </row>
    <row r="1043417" spans="9:11" x14ac:dyDescent="0.2">
      <c r="I1043417" s="3"/>
      <c r="J1043417" s="3"/>
      <c r="K1043417" s="3"/>
    </row>
    <row r="1043418" spans="9:11" x14ac:dyDescent="0.2">
      <c r="I1043418" s="3"/>
      <c r="J1043418" s="3"/>
      <c r="K1043418" s="3"/>
    </row>
    <row r="1043419" spans="9:11" x14ac:dyDescent="0.2">
      <c r="I1043419" s="3"/>
      <c r="J1043419" s="3"/>
      <c r="K1043419" s="3"/>
    </row>
    <row r="1043420" spans="9:11" x14ac:dyDescent="0.2">
      <c r="I1043420" s="3"/>
      <c r="J1043420" s="3"/>
      <c r="K1043420" s="3"/>
    </row>
    <row r="1043421" spans="9:11" x14ac:dyDescent="0.2">
      <c r="I1043421" s="3"/>
      <c r="J1043421" s="3"/>
      <c r="K1043421" s="3"/>
    </row>
    <row r="1043422" spans="9:11" x14ac:dyDescent="0.2">
      <c r="I1043422" s="3"/>
      <c r="J1043422" s="3"/>
      <c r="K1043422" s="3"/>
    </row>
    <row r="1043423" spans="9:11" x14ac:dyDescent="0.2">
      <c r="I1043423" s="3"/>
      <c r="J1043423" s="3"/>
      <c r="K1043423" s="3"/>
    </row>
    <row r="1043424" spans="9:11" x14ac:dyDescent="0.2">
      <c r="I1043424" s="3"/>
      <c r="J1043424" s="3"/>
      <c r="K1043424" s="3"/>
    </row>
    <row r="1043425" spans="9:11" x14ac:dyDescent="0.2">
      <c r="I1043425" s="3"/>
      <c r="J1043425" s="3"/>
      <c r="K1043425" s="3"/>
    </row>
    <row r="1043426" spans="9:11" x14ac:dyDescent="0.2">
      <c r="I1043426" s="3"/>
      <c r="J1043426" s="3"/>
      <c r="K1043426" s="3"/>
    </row>
    <row r="1043427" spans="9:11" x14ac:dyDescent="0.2">
      <c r="I1043427" s="3"/>
      <c r="J1043427" s="3"/>
      <c r="K1043427" s="3"/>
    </row>
    <row r="1043428" spans="9:11" x14ac:dyDescent="0.2">
      <c r="I1043428" s="3"/>
      <c r="J1043428" s="3"/>
      <c r="K1043428" s="3"/>
    </row>
    <row r="1043429" spans="9:11" x14ac:dyDescent="0.2">
      <c r="I1043429" s="3"/>
      <c r="J1043429" s="3"/>
      <c r="K1043429" s="3"/>
    </row>
    <row r="1043430" spans="9:11" x14ac:dyDescent="0.2">
      <c r="I1043430" s="3"/>
      <c r="J1043430" s="3"/>
      <c r="K1043430" s="3"/>
    </row>
    <row r="1043431" spans="9:11" x14ac:dyDescent="0.2">
      <c r="I1043431" s="3"/>
      <c r="J1043431" s="3"/>
      <c r="K1043431" s="3"/>
    </row>
    <row r="1043432" spans="9:11" x14ac:dyDescent="0.2">
      <c r="I1043432" s="3"/>
      <c r="J1043432" s="3"/>
      <c r="K1043432" s="3"/>
    </row>
    <row r="1043433" spans="9:11" x14ac:dyDescent="0.2">
      <c r="I1043433" s="3"/>
      <c r="J1043433" s="3"/>
      <c r="K1043433" s="3"/>
    </row>
    <row r="1043434" spans="9:11" x14ac:dyDescent="0.2">
      <c r="I1043434" s="3"/>
      <c r="J1043434" s="3"/>
      <c r="K1043434" s="3"/>
    </row>
    <row r="1043435" spans="9:11" x14ac:dyDescent="0.2">
      <c r="I1043435" s="3"/>
      <c r="J1043435" s="3"/>
      <c r="K1043435" s="3"/>
    </row>
    <row r="1043436" spans="9:11" x14ac:dyDescent="0.2">
      <c r="I1043436" s="3"/>
      <c r="J1043436" s="3"/>
      <c r="K1043436" s="3"/>
    </row>
    <row r="1043437" spans="9:11" x14ac:dyDescent="0.2">
      <c r="I1043437" s="3"/>
      <c r="J1043437" s="3"/>
      <c r="K1043437" s="3"/>
    </row>
    <row r="1043438" spans="9:11" x14ac:dyDescent="0.2">
      <c r="I1043438" s="3"/>
      <c r="J1043438" s="3"/>
      <c r="K1043438" s="3"/>
    </row>
    <row r="1043439" spans="9:11" x14ac:dyDescent="0.2">
      <c r="I1043439" s="3"/>
      <c r="J1043439" s="3"/>
      <c r="K1043439" s="3"/>
    </row>
    <row r="1043440" spans="9:11" x14ac:dyDescent="0.2">
      <c r="I1043440" s="3"/>
      <c r="J1043440" s="3"/>
      <c r="K1043440" s="3"/>
    </row>
    <row r="1043441" spans="9:11" x14ac:dyDescent="0.2">
      <c r="I1043441" s="3"/>
      <c r="J1043441" s="3"/>
      <c r="K1043441" s="3"/>
    </row>
    <row r="1043442" spans="9:11" x14ac:dyDescent="0.2">
      <c r="I1043442" s="3"/>
      <c r="J1043442" s="3"/>
      <c r="K1043442" s="3"/>
    </row>
    <row r="1043443" spans="9:11" x14ac:dyDescent="0.2">
      <c r="I1043443" s="3"/>
      <c r="J1043443" s="3"/>
      <c r="K1043443" s="3"/>
    </row>
    <row r="1043444" spans="9:11" x14ac:dyDescent="0.2">
      <c r="I1043444" s="3"/>
      <c r="J1043444" s="3"/>
      <c r="K1043444" s="3"/>
    </row>
    <row r="1043445" spans="9:11" x14ac:dyDescent="0.2">
      <c r="I1043445" s="3"/>
      <c r="J1043445" s="3"/>
      <c r="K1043445" s="3"/>
    </row>
    <row r="1043446" spans="9:11" x14ac:dyDescent="0.2">
      <c r="I1043446" s="3"/>
      <c r="J1043446" s="3"/>
      <c r="K1043446" s="3"/>
    </row>
    <row r="1043447" spans="9:11" x14ac:dyDescent="0.2">
      <c r="I1043447" s="3"/>
      <c r="J1043447" s="3"/>
      <c r="K1043447" s="3"/>
    </row>
    <row r="1043448" spans="9:11" x14ac:dyDescent="0.2">
      <c r="I1043448" s="3"/>
      <c r="J1043448" s="3"/>
      <c r="K1043448" s="3"/>
    </row>
    <row r="1043449" spans="9:11" x14ac:dyDescent="0.2">
      <c r="I1043449" s="3"/>
      <c r="J1043449" s="3"/>
      <c r="K1043449" s="3"/>
    </row>
    <row r="1043450" spans="9:11" x14ac:dyDescent="0.2">
      <c r="I1043450" s="3"/>
      <c r="J1043450" s="3"/>
      <c r="K1043450" s="3"/>
    </row>
    <row r="1043451" spans="9:11" x14ac:dyDescent="0.2">
      <c r="I1043451" s="3"/>
      <c r="J1043451" s="3"/>
      <c r="K1043451" s="3"/>
    </row>
    <row r="1043452" spans="9:11" x14ac:dyDescent="0.2">
      <c r="I1043452" s="3"/>
      <c r="J1043452" s="3"/>
      <c r="K1043452" s="3"/>
    </row>
    <row r="1043453" spans="9:11" x14ac:dyDescent="0.2">
      <c r="I1043453" s="3"/>
      <c r="J1043453" s="3"/>
      <c r="K1043453" s="3"/>
    </row>
    <row r="1043454" spans="9:11" x14ac:dyDescent="0.2">
      <c r="I1043454" s="3"/>
      <c r="J1043454" s="3"/>
      <c r="K1043454" s="3"/>
    </row>
    <row r="1043455" spans="9:11" x14ac:dyDescent="0.2">
      <c r="I1043455" s="3"/>
      <c r="J1043455" s="3"/>
      <c r="K1043455" s="3"/>
    </row>
    <row r="1043456" spans="9:11" x14ac:dyDescent="0.2">
      <c r="I1043456" s="3"/>
      <c r="J1043456" s="3"/>
      <c r="K1043456" s="3"/>
    </row>
    <row r="1043457" spans="9:11" x14ac:dyDescent="0.2">
      <c r="I1043457" s="3"/>
      <c r="J1043457" s="3"/>
      <c r="K1043457" s="3"/>
    </row>
    <row r="1043458" spans="9:11" x14ac:dyDescent="0.2">
      <c r="I1043458" s="3"/>
      <c r="J1043458" s="3"/>
      <c r="K1043458" s="3"/>
    </row>
    <row r="1043459" spans="9:11" x14ac:dyDescent="0.2">
      <c r="I1043459" s="3"/>
      <c r="J1043459" s="3"/>
      <c r="K1043459" s="3"/>
    </row>
    <row r="1043460" spans="9:11" x14ac:dyDescent="0.2">
      <c r="I1043460" s="3"/>
      <c r="J1043460" s="3"/>
      <c r="K1043460" s="3"/>
    </row>
    <row r="1043461" spans="9:11" x14ac:dyDescent="0.2">
      <c r="I1043461" s="3"/>
      <c r="J1043461" s="3"/>
      <c r="K1043461" s="3"/>
    </row>
    <row r="1043462" spans="9:11" x14ac:dyDescent="0.2">
      <c r="I1043462" s="3"/>
      <c r="J1043462" s="3"/>
      <c r="K1043462" s="3"/>
    </row>
    <row r="1043463" spans="9:11" x14ac:dyDescent="0.2">
      <c r="I1043463" s="3"/>
      <c r="J1043463" s="3"/>
      <c r="K1043463" s="3"/>
    </row>
    <row r="1043464" spans="9:11" x14ac:dyDescent="0.2">
      <c r="I1043464" s="3"/>
      <c r="J1043464" s="3"/>
      <c r="K1043464" s="3"/>
    </row>
    <row r="1043465" spans="9:11" x14ac:dyDescent="0.2">
      <c r="I1043465" s="3"/>
      <c r="J1043465" s="3"/>
      <c r="K1043465" s="3"/>
    </row>
    <row r="1043466" spans="9:11" x14ac:dyDescent="0.2">
      <c r="I1043466" s="3"/>
      <c r="J1043466" s="3"/>
      <c r="K1043466" s="3"/>
    </row>
    <row r="1043467" spans="9:11" x14ac:dyDescent="0.2">
      <c r="I1043467" s="3"/>
      <c r="J1043467" s="3"/>
      <c r="K1043467" s="3"/>
    </row>
    <row r="1043468" spans="9:11" x14ac:dyDescent="0.2">
      <c r="I1043468" s="3"/>
      <c r="J1043468" s="3"/>
      <c r="K1043468" s="3"/>
    </row>
    <row r="1043469" spans="9:11" x14ac:dyDescent="0.2">
      <c r="I1043469" s="3"/>
      <c r="J1043469" s="3"/>
      <c r="K1043469" s="3"/>
    </row>
    <row r="1043470" spans="9:11" x14ac:dyDescent="0.2">
      <c r="I1043470" s="3"/>
      <c r="J1043470" s="3"/>
      <c r="K1043470" s="3"/>
    </row>
    <row r="1043471" spans="9:11" x14ac:dyDescent="0.2">
      <c r="I1043471" s="3"/>
      <c r="J1043471" s="3"/>
      <c r="K1043471" s="3"/>
    </row>
    <row r="1043472" spans="9:11" x14ac:dyDescent="0.2">
      <c r="I1043472" s="3"/>
      <c r="J1043472" s="3"/>
      <c r="K1043472" s="3"/>
    </row>
    <row r="1043473" spans="9:11" x14ac:dyDescent="0.2">
      <c r="I1043473" s="3"/>
      <c r="J1043473" s="3"/>
      <c r="K1043473" s="3"/>
    </row>
    <row r="1043474" spans="9:11" x14ac:dyDescent="0.2">
      <c r="I1043474" s="3"/>
      <c r="J1043474" s="3"/>
      <c r="K1043474" s="3"/>
    </row>
    <row r="1043475" spans="9:11" x14ac:dyDescent="0.2">
      <c r="I1043475" s="3"/>
      <c r="J1043475" s="3"/>
      <c r="K1043475" s="3"/>
    </row>
    <row r="1043476" spans="9:11" x14ac:dyDescent="0.2">
      <c r="I1043476" s="3"/>
      <c r="J1043476" s="3"/>
      <c r="K1043476" s="3"/>
    </row>
    <row r="1043477" spans="9:11" x14ac:dyDescent="0.2">
      <c r="I1043477" s="3"/>
      <c r="J1043477" s="3"/>
      <c r="K1043477" s="3"/>
    </row>
    <row r="1043478" spans="9:11" x14ac:dyDescent="0.2">
      <c r="I1043478" s="3"/>
      <c r="J1043478" s="3"/>
      <c r="K1043478" s="3"/>
    </row>
    <row r="1043479" spans="9:11" x14ac:dyDescent="0.2">
      <c r="I1043479" s="3"/>
      <c r="J1043479" s="3"/>
      <c r="K1043479" s="3"/>
    </row>
    <row r="1043480" spans="9:11" x14ac:dyDescent="0.2">
      <c r="I1043480" s="3"/>
      <c r="J1043480" s="3"/>
      <c r="K1043480" s="3"/>
    </row>
    <row r="1043481" spans="9:11" x14ac:dyDescent="0.2">
      <c r="I1043481" s="3"/>
      <c r="J1043481" s="3"/>
      <c r="K1043481" s="3"/>
    </row>
    <row r="1043482" spans="9:11" x14ac:dyDescent="0.2">
      <c r="I1043482" s="3"/>
      <c r="J1043482" s="3"/>
      <c r="K1043482" s="3"/>
    </row>
    <row r="1043483" spans="9:11" x14ac:dyDescent="0.2">
      <c r="I1043483" s="3"/>
      <c r="J1043483" s="3"/>
      <c r="K1043483" s="3"/>
    </row>
    <row r="1043484" spans="9:11" x14ac:dyDescent="0.2">
      <c r="I1043484" s="3"/>
      <c r="J1043484" s="3"/>
      <c r="K1043484" s="3"/>
    </row>
    <row r="1043485" spans="9:11" x14ac:dyDescent="0.2">
      <c r="I1043485" s="3"/>
      <c r="J1043485" s="3"/>
      <c r="K1043485" s="3"/>
    </row>
    <row r="1043486" spans="9:11" x14ac:dyDescent="0.2">
      <c r="I1043486" s="3"/>
      <c r="J1043486" s="3"/>
      <c r="K1043486" s="3"/>
    </row>
    <row r="1043487" spans="9:11" x14ac:dyDescent="0.2">
      <c r="I1043487" s="3"/>
      <c r="J1043487" s="3"/>
      <c r="K1043487" s="3"/>
    </row>
    <row r="1043488" spans="9:11" x14ac:dyDescent="0.2">
      <c r="I1043488" s="3"/>
      <c r="J1043488" s="3"/>
      <c r="K1043488" s="3"/>
    </row>
    <row r="1043489" spans="9:11" x14ac:dyDescent="0.2">
      <c r="I1043489" s="3"/>
      <c r="J1043489" s="3"/>
      <c r="K1043489" s="3"/>
    </row>
    <row r="1043490" spans="9:11" x14ac:dyDescent="0.2">
      <c r="I1043490" s="3"/>
      <c r="J1043490" s="3"/>
      <c r="K1043490" s="3"/>
    </row>
    <row r="1043491" spans="9:11" x14ac:dyDescent="0.2">
      <c r="I1043491" s="3"/>
      <c r="J1043491" s="3"/>
      <c r="K1043491" s="3"/>
    </row>
    <row r="1043492" spans="9:11" x14ac:dyDescent="0.2">
      <c r="I1043492" s="3"/>
      <c r="J1043492" s="3"/>
      <c r="K1043492" s="3"/>
    </row>
    <row r="1043493" spans="9:11" x14ac:dyDescent="0.2">
      <c r="I1043493" s="3"/>
      <c r="J1043493" s="3"/>
      <c r="K1043493" s="3"/>
    </row>
    <row r="1043494" spans="9:11" x14ac:dyDescent="0.2">
      <c r="I1043494" s="3"/>
      <c r="J1043494" s="3"/>
      <c r="K1043494" s="3"/>
    </row>
    <row r="1043495" spans="9:11" x14ac:dyDescent="0.2">
      <c r="I1043495" s="3"/>
      <c r="J1043495" s="3"/>
      <c r="K1043495" s="3"/>
    </row>
    <row r="1043496" spans="9:11" x14ac:dyDescent="0.2">
      <c r="I1043496" s="3"/>
      <c r="J1043496" s="3"/>
      <c r="K1043496" s="3"/>
    </row>
    <row r="1043497" spans="9:11" x14ac:dyDescent="0.2">
      <c r="I1043497" s="3"/>
      <c r="J1043497" s="3"/>
      <c r="K1043497" s="3"/>
    </row>
    <row r="1043498" spans="9:11" x14ac:dyDescent="0.2">
      <c r="I1043498" s="3"/>
      <c r="J1043498" s="3"/>
      <c r="K1043498" s="3"/>
    </row>
    <row r="1043499" spans="9:11" x14ac:dyDescent="0.2">
      <c r="I1043499" s="3"/>
      <c r="J1043499" s="3"/>
      <c r="K1043499" s="3"/>
    </row>
    <row r="1043500" spans="9:11" x14ac:dyDescent="0.2">
      <c r="I1043500" s="3"/>
      <c r="J1043500" s="3"/>
      <c r="K1043500" s="3"/>
    </row>
    <row r="1043501" spans="9:11" x14ac:dyDescent="0.2">
      <c r="I1043501" s="3"/>
      <c r="J1043501" s="3"/>
      <c r="K1043501" s="3"/>
    </row>
    <row r="1043502" spans="9:11" x14ac:dyDescent="0.2">
      <c r="I1043502" s="3"/>
      <c r="J1043502" s="3"/>
      <c r="K1043502" s="3"/>
    </row>
    <row r="1043503" spans="9:11" x14ac:dyDescent="0.2">
      <c r="I1043503" s="3"/>
      <c r="J1043503" s="3"/>
      <c r="K1043503" s="3"/>
    </row>
    <row r="1043504" spans="9:11" x14ac:dyDescent="0.2">
      <c r="I1043504" s="3"/>
      <c r="J1043504" s="3"/>
      <c r="K1043504" s="3"/>
    </row>
    <row r="1043505" spans="9:11" x14ac:dyDescent="0.2">
      <c r="I1043505" s="3"/>
      <c r="J1043505" s="3"/>
      <c r="K1043505" s="3"/>
    </row>
    <row r="1043506" spans="9:11" x14ac:dyDescent="0.2">
      <c r="I1043506" s="3"/>
      <c r="J1043506" s="3"/>
      <c r="K1043506" s="3"/>
    </row>
    <row r="1043507" spans="9:11" x14ac:dyDescent="0.2">
      <c r="I1043507" s="3"/>
      <c r="J1043507" s="3"/>
      <c r="K1043507" s="3"/>
    </row>
    <row r="1043508" spans="9:11" x14ac:dyDescent="0.2">
      <c r="I1043508" s="3"/>
      <c r="J1043508" s="3"/>
      <c r="K1043508" s="3"/>
    </row>
    <row r="1043509" spans="9:11" x14ac:dyDescent="0.2">
      <c r="I1043509" s="3"/>
      <c r="J1043509" s="3"/>
      <c r="K1043509" s="3"/>
    </row>
    <row r="1043510" spans="9:11" x14ac:dyDescent="0.2">
      <c r="I1043510" s="3"/>
      <c r="J1043510" s="3"/>
      <c r="K1043510" s="3"/>
    </row>
    <row r="1043511" spans="9:11" x14ac:dyDescent="0.2">
      <c r="I1043511" s="3"/>
      <c r="J1043511" s="3"/>
      <c r="K1043511" s="3"/>
    </row>
    <row r="1043512" spans="9:11" x14ac:dyDescent="0.2">
      <c r="I1043512" s="3"/>
      <c r="J1043512" s="3"/>
      <c r="K1043512" s="3"/>
    </row>
    <row r="1043513" spans="9:11" x14ac:dyDescent="0.2">
      <c r="I1043513" s="3"/>
      <c r="J1043513" s="3"/>
      <c r="K1043513" s="3"/>
    </row>
    <row r="1043514" spans="9:11" x14ac:dyDescent="0.2">
      <c r="I1043514" s="3"/>
      <c r="J1043514" s="3"/>
      <c r="K1043514" s="3"/>
    </row>
    <row r="1043515" spans="9:11" x14ac:dyDescent="0.2">
      <c r="I1043515" s="3"/>
      <c r="J1043515" s="3"/>
      <c r="K1043515" s="3"/>
    </row>
    <row r="1043516" spans="9:11" x14ac:dyDescent="0.2">
      <c r="I1043516" s="3"/>
      <c r="J1043516" s="3"/>
      <c r="K1043516" s="3"/>
    </row>
    <row r="1043517" spans="9:11" x14ac:dyDescent="0.2">
      <c r="I1043517" s="3"/>
      <c r="J1043517" s="3"/>
      <c r="K1043517" s="3"/>
    </row>
    <row r="1043518" spans="9:11" x14ac:dyDescent="0.2">
      <c r="I1043518" s="3"/>
      <c r="J1043518" s="3"/>
      <c r="K1043518" s="3"/>
    </row>
    <row r="1043519" spans="9:11" x14ac:dyDescent="0.2">
      <c r="I1043519" s="3"/>
      <c r="J1043519" s="3"/>
      <c r="K1043519" s="3"/>
    </row>
    <row r="1043520" spans="9:11" x14ac:dyDescent="0.2">
      <c r="I1043520" s="3"/>
      <c r="J1043520" s="3"/>
      <c r="K1043520" s="3"/>
    </row>
    <row r="1043521" spans="9:11" x14ac:dyDescent="0.2">
      <c r="I1043521" s="3"/>
      <c r="J1043521" s="3"/>
      <c r="K1043521" s="3"/>
    </row>
    <row r="1043522" spans="9:11" x14ac:dyDescent="0.2">
      <c r="I1043522" s="3"/>
      <c r="J1043522" s="3"/>
      <c r="K1043522" s="3"/>
    </row>
    <row r="1043523" spans="9:11" x14ac:dyDescent="0.2">
      <c r="I1043523" s="3"/>
      <c r="J1043523" s="3"/>
      <c r="K1043523" s="3"/>
    </row>
    <row r="1043524" spans="9:11" x14ac:dyDescent="0.2">
      <c r="I1043524" s="3"/>
      <c r="J1043524" s="3"/>
      <c r="K1043524" s="3"/>
    </row>
    <row r="1043525" spans="9:11" x14ac:dyDescent="0.2">
      <c r="I1043525" s="3"/>
      <c r="J1043525" s="3"/>
      <c r="K1043525" s="3"/>
    </row>
    <row r="1043526" spans="9:11" x14ac:dyDescent="0.2">
      <c r="I1043526" s="3"/>
      <c r="J1043526" s="3"/>
      <c r="K1043526" s="3"/>
    </row>
    <row r="1043527" spans="9:11" x14ac:dyDescent="0.2">
      <c r="I1043527" s="3"/>
      <c r="J1043527" s="3"/>
      <c r="K1043527" s="3"/>
    </row>
    <row r="1043528" spans="9:11" x14ac:dyDescent="0.2">
      <c r="I1043528" s="3"/>
      <c r="J1043528" s="3"/>
      <c r="K1043528" s="3"/>
    </row>
    <row r="1043529" spans="9:11" x14ac:dyDescent="0.2">
      <c r="I1043529" s="3"/>
      <c r="J1043529" s="3"/>
      <c r="K1043529" s="3"/>
    </row>
    <row r="1043530" spans="9:11" x14ac:dyDescent="0.2">
      <c r="I1043530" s="3"/>
      <c r="J1043530" s="3"/>
      <c r="K1043530" s="3"/>
    </row>
    <row r="1043531" spans="9:11" x14ac:dyDescent="0.2">
      <c r="I1043531" s="3"/>
      <c r="J1043531" s="3"/>
      <c r="K1043531" s="3"/>
    </row>
    <row r="1043532" spans="9:11" x14ac:dyDescent="0.2">
      <c r="I1043532" s="3"/>
      <c r="J1043532" s="3"/>
      <c r="K1043532" s="3"/>
    </row>
    <row r="1043533" spans="9:11" x14ac:dyDescent="0.2">
      <c r="I1043533" s="3"/>
      <c r="J1043533" s="3"/>
      <c r="K1043533" s="3"/>
    </row>
    <row r="1043534" spans="9:11" x14ac:dyDescent="0.2">
      <c r="I1043534" s="3"/>
      <c r="J1043534" s="3"/>
      <c r="K1043534" s="3"/>
    </row>
    <row r="1043535" spans="9:11" x14ac:dyDescent="0.2">
      <c r="I1043535" s="3"/>
      <c r="J1043535" s="3"/>
      <c r="K1043535" s="3"/>
    </row>
    <row r="1043536" spans="9:11" x14ac:dyDescent="0.2">
      <c r="I1043536" s="3"/>
      <c r="J1043536" s="3"/>
      <c r="K1043536" s="3"/>
    </row>
    <row r="1043537" spans="9:11" x14ac:dyDescent="0.2">
      <c r="I1043537" s="3"/>
      <c r="J1043537" s="3"/>
      <c r="K1043537" s="3"/>
    </row>
    <row r="1043538" spans="9:11" x14ac:dyDescent="0.2">
      <c r="I1043538" s="3"/>
      <c r="J1043538" s="3"/>
      <c r="K1043538" s="3"/>
    </row>
    <row r="1043539" spans="9:11" x14ac:dyDescent="0.2">
      <c r="I1043539" s="3"/>
      <c r="J1043539" s="3"/>
      <c r="K1043539" s="3"/>
    </row>
    <row r="1043540" spans="9:11" x14ac:dyDescent="0.2">
      <c r="I1043540" s="3"/>
      <c r="J1043540" s="3"/>
      <c r="K1043540" s="3"/>
    </row>
    <row r="1043541" spans="9:11" x14ac:dyDescent="0.2">
      <c r="I1043541" s="3"/>
      <c r="J1043541" s="3"/>
      <c r="K1043541" s="3"/>
    </row>
    <row r="1043542" spans="9:11" x14ac:dyDescent="0.2">
      <c r="I1043542" s="3"/>
      <c r="J1043542" s="3"/>
      <c r="K1043542" s="3"/>
    </row>
    <row r="1043543" spans="9:11" x14ac:dyDescent="0.2">
      <c r="I1043543" s="3"/>
      <c r="J1043543" s="3"/>
      <c r="K1043543" s="3"/>
    </row>
    <row r="1043544" spans="9:11" x14ac:dyDescent="0.2">
      <c r="I1043544" s="3"/>
      <c r="J1043544" s="3"/>
      <c r="K1043544" s="3"/>
    </row>
    <row r="1043545" spans="9:11" x14ac:dyDescent="0.2">
      <c r="I1043545" s="3"/>
      <c r="J1043545" s="3"/>
      <c r="K1043545" s="3"/>
    </row>
    <row r="1043546" spans="9:11" x14ac:dyDescent="0.2">
      <c r="I1043546" s="3"/>
      <c r="J1043546" s="3"/>
      <c r="K1043546" s="3"/>
    </row>
    <row r="1043547" spans="9:11" x14ac:dyDescent="0.2">
      <c r="I1043547" s="3"/>
      <c r="J1043547" s="3"/>
      <c r="K1043547" s="3"/>
    </row>
    <row r="1043548" spans="9:11" x14ac:dyDescent="0.2">
      <c r="I1043548" s="3"/>
      <c r="J1043548" s="3"/>
      <c r="K1043548" s="3"/>
    </row>
    <row r="1043549" spans="9:11" x14ac:dyDescent="0.2">
      <c r="I1043549" s="3"/>
      <c r="J1043549" s="3"/>
      <c r="K1043549" s="3"/>
    </row>
    <row r="1043550" spans="9:11" x14ac:dyDescent="0.2">
      <c r="I1043550" s="3"/>
      <c r="J1043550" s="3"/>
      <c r="K1043550" s="3"/>
    </row>
    <row r="1043551" spans="9:11" x14ac:dyDescent="0.2">
      <c r="I1043551" s="3"/>
      <c r="J1043551" s="3"/>
      <c r="K1043551" s="3"/>
    </row>
    <row r="1043552" spans="9:11" x14ac:dyDescent="0.2">
      <c r="I1043552" s="3"/>
      <c r="J1043552" s="3"/>
      <c r="K1043552" s="3"/>
    </row>
    <row r="1043553" spans="9:11" x14ac:dyDescent="0.2">
      <c r="I1043553" s="3"/>
      <c r="J1043553" s="3"/>
      <c r="K1043553" s="3"/>
    </row>
    <row r="1043554" spans="9:11" x14ac:dyDescent="0.2">
      <c r="I1043554" s="3"/>
      <c r="J1043554" s="3"/>
      <c r="K1043554" s="3"/>
    </row>
    <row r="1043555" spans="9:11" x14ac:dyDescent="0.2">
      <c r="I1043555" s="3"/>
      <c r="J1043555" s="3"/>
      <c r="K1043555" s="3"/>
    </row>
    <row r="1043556" spans="9:11" x14ac:dyDescent="0.2">
      <c r="I1043556" s="3"/>
      <c r="J1043556" s="3"/>
      <c r="K1043556" s="3"/>
    </row>
    <row r="1043557" spans="9:11" x14ac:dyDescent="0.2">
      <c r="I1043557" s="3"/>
      <c r="J1043557" s="3"/>
      <c r="K1043557" s="3"/>
    </row>
    <row r="1043558" spans="9:11" x14ac:dyDescent="0.2">
      <c r="I1043558" s="3"/>
      <c r="J1043558" s="3"/>
      <c r="K1043558" s="3"/>
    </row>
    <row r="1043559" spans="9:11" x14ac:dyDescent="0.2">
      <c r="I1043559" s="3"/>
      <c r="J1043559" s="3"/>
      <c r="K1043559" s="3"/>
    </row>
    <row r="1043560" spans="9:11" x14ac:dyDescent="0.2">
      <c r="I1043560" s="3"/>
      <c r="J1043560" s="3"/>
      <c r="K1043560" s="3"/>
    </row>
    <row r="1043561" spans="9:11" x14ac:dyDescent="0.2">
      <c r="I1043561" s="3"/>
      <c r="J1043561" s="3"/>
      <c r="K1043561" s="3"/>
    </row>
    <row r="1043562" spans="9:11" x14ac:dyDescent="0.2">
      <c r="I1043562" s="3"/>
      <c r="J1043562" s="3"/>
      <c r="K1043562" s="3"/>
    </row>
    <row r="1043563" spans="9:11" x14ac:dyDescent="0.2">
      <c r="I1043563" s="3"/>
      <c r="J1043563" s="3"/>
      <c r="K1043563" s="3"/>
    </row>
    <row r="1043564" spans="9:11" x14ac:dyDescent="0.2">
      <c r="I1043564" s="3"/>
      <c r="J1043564" s="3"/>
      <c r="K1043564" s="3"/>
    </row>
    <row r="1043565" spans="9:11" x14ac:dyDescent="0.2">
      <c r="I1043565" s="3"/>
      <c r="J1043565" s="3"/>
      <c r="K1043565" s="3"/>
    </row>
    <row r="1043566" spans="9:11" x14ac:dyDescent="0.2">
      <c r="I1043566" s="3"/>
      <c r="J1043566" s="3"/>
      <c r="K1043566" s="3"/>
    </row>
    <row r="1043567" spans="9:11" x14ac:dyDescent="0.2">
      <c r="I1043567" s="3"/>
      <c r="J1043567" s="3"/>
      <c r="K1043567" s="3"/>
    </row>
    <row r="1043568" spans="9:11" x14ac:dyDescent="0.2">
      <c r="I1043568" s="3"/>
      <c r="J1043568" s="3"/>
      <c r="K1043568" s="3"/>
    </row>
    <row r="1043569" spans="9:11" x14ac:dyDescent="0.2">
      <c r="I1043569" s="3"/>
      <c r="J1043569" s="3"/>
      <c r="K1043569" s="3"/>
    </row>
    <row r="1043570" spans="9:11" x14ac:dyDescent="0.2">
      <c r="I1043570" s="3"/>
      <c r="J1043570" s="3"/>
      <c r="K1043570" s="3"/>
    </row>
    <row r="1043571" spans="9:11" x14ac:dyDescent="0.2">
      <c r="I1043571" s="3"/>
      <c r="J1043571" s="3"/>
      <c r="K1043571" s="3"/>
    </row>
    <row r="1043572" spans="9:11" x14ac:dyDescent="0.2">
      <c r="I1043572" s="3"/>
      <c r="J1043572" s="3"/>
      <c r="K1043572" s="3"/>
    </row>
    <row r="1043573" spans="9:11" x14ac:dyDescent="0.2">
      <c r="I1043573" s="3"/>
      <c r="J1043573" s="3"/>
      <c r="K1043573" s="3"/>
    </row>
    <row r="1043574" spans="9:11" x14ac:dyDescent="0.2">
      <c r="I1043574" s="3"/>
      <c r="J1043574" s="3"/>
      <c r="K1043574" s="3"/>
    </row>
    <row r="1043575" spans="9:11" x14ac:dyDescent="0.2">
      <c r="I1043575" s="3"/>
      <c r="J1043575" s="3"/>
      <c r="K1043575" s="3"/>
    </row>
    <row r="1043576" spans="9:11" x14ac:dyDescent="0.2">
      <c r="I1043576" s="3"/>
      <c r="J1043576" s="3"/>
      <c r="K1043576" s="3"/>
    </row>
    <row r="1043577" spans="9:11" x14ac:dyDescent="0.2">
      <c r="I1043577" s="3"/>
      <c r="J1043577" s="3"/>
      <c r="K1043577" s="3"/>
    </row>
    <row r="1043578" spans="9:11" x14ac:dyDescent="0.2">
      <c r="I1043578" s="3"/>
      <c r="J1043578" s="3"/>
      <c r="K1043578" s="3"/>
    </row>
    <row r="1043579" spans="9:11" x14ac:dyDescent="0.2">
      <c r="I1043579" s="3"/>
      <c r="J1043579" s="3"/>
      <c r="K1043579" s="3"/>
    </row>
    <row r="1043580" spans="9:11" x14ac:dyDescent="0.2">
      <c r="I1043580" s="3"/>
      <c r="J1043580" s="3"/>
      <c r="K1043580" s="3"/>
    </row>
    <row r="1043581" spans="9:11" x14ac:dyDescent="0.2">
      <c r="I1043581" s="3"/>
      <c r="J1043581" s="3"/>
      <c r="K1043581" s="3"/>
    </row>
    <row r="1043582" spans="9:11" x14ac:dyDescent="0.2">
      <c r="I1043582" s="3"/>
      <c r="J1043582" s="3"/>
      <c r="K1043582" s="3"/>
    </row>
    <row r="1043583" spans="9:11" x14ac:dyDescent="0.2">
      <c r="I1043583" s="3"/>
      <c r="J1043583" s="3"/>
      <c r="K1043583" s="3"/>
    </row>
    <row r="1043584" spans="9:11" x14ac:dyDescent="0.2">
      <c r="I1043584" s="3"/>
      <c r="J1043584" s="3"/>
      <c r="K1043584" s="3"/>
    </row>
    <row r="1043585" spans="9:11" x14ac:dyDescent="0.2">
      <c r="I1043585" s="3"/>
      <c r="J1043585" s="3"/>
      <c r="K1043585" s="3"/>
    </row>
    <row r="1043586" spans="9:11" x14ac:dyDescent="0.2">
      <c r="I1043586" s="3"/>
      <c r="J1043586" s="3"/>
      <c r="K1043586" s="3"/>
    </row>
    <row r="1043587" spans="9:11" x14ac:dyDescent="0.2">
      <c r="I1043587" s="3"/>
      <c r="J1043587" s="3"/>
      <c r="K1043587" s="3"/>
    </row>
    <row r="1043588" spans="9:11" x14ac:dyDescent="0.2">
      <c r="I1043588" s="3"/>
      <c r="J1043588" s="3"/>
      <c r="K1043588" s="3"/>
    </row>
    <row r="1043589" spans="9:11" x14ac:dyDescent="0.2">
      <c r="I1043589" s="3"/>
      <c r="J1043589" s="3"/>
      <c r="K1043589" s="3"/>
    </row>
    <row r="1043590" spans="9:11" x14ac:dyDescent="0.2">
      <c r="I1043590" s="3"/>
      <c r="J1043590" s="3"/>
      <c r="K1043590" s="3"/>
    </row>
    <row r="1043591" spans="9:11" x14ac:dyDescent="0.2">
      <c r="I1043591" s="3"/>
      <c r="J1043591" s="3"/>
      <c r="K1043591" s="3"/>
    </row>
    <row r="1043592" spans="9:11" x14ac:dyDescent="0.2">
      <c r="I1043592" s="3"/>
      <c r="J1043592" s="3"/>
      <c r="K1043592" s="3"/>
    </row>
    <row r="1043593" spans="9:11" x14ac:dyDescent="0.2">
      <c r="I1043593" s="3"/>
      <c r="J1043593" s="3"/>
      <c r="K1043593" s="3"/>
    </row>
    <row r="1043594" spans="9:11" x14ac:dyDescent="0.2">
      <c r="I1043594" s="3"/>
      <c r="J1043594" s="3"/>
      <c r="K1043594" s="3"/>
    </row>
    <row r="1043595" spans="9:11" x14ac:dyDescent="0.2">
      <c r="I1043595" s="3"/>
      <c r="J1043595" s="3"/>
      <c r="K1043595" s="3"/>
    </row>
    <row r="1043596" spans="9:11" x14ac:dyDescent="0.2">
      <c r="I1043596" s="3"/>
      <c r="J1043596" s="3"/>
      <c r="K1043596" s="3"/>
    </row>
    <row r="1043597" spans="9:11" x14ac:dyDescent="0.2">
      <c r="I1043597" s="3"/>
      <c r="J1043597" s="3"/>
      <c r="K1043597" s="3"/>
    </row>
    <row r="1043598" spans="9:11" x14ac:dyDescent="0.2">
      <c r="I1043598" s="3"/>
      <c r="J1043598" s="3"/>
      <c r="K1043598" s="3"/>
    </row>
    <row r="1043599" spans="9:11" x14ac:dyDescent="0.2">
      <c r="I1043599" s="3"/>
      <c r="J1043599" s="3"/>
      <c r="K1043599" s="3"/>
    </row>
    <row r="1043600" spans="9:11" x14ac:dyDescent="0.2">
      <c r="I1043600" s="3"/>
      <c r="J1043600" s="3"/>
      <c r="K1043600" s="3"/>
    </row>
    <row r="1043601" spans="9:11" x14ac:dyDescent="0.2">
      <c r="I1043601" s="3"/>
      <c r="J1043601" s="3"/>
      <c r="K1043601" s="3"/>
    </row>
    <row r="1043602" spans="9:11" x14ac:dyDescent="0.2">
      <c r="I1043602" s="3"/>
      <c r="J1043602" s="3"/>
      <c r="K1043602" s="3"/>
    </row>
    <row r="1043603" spans="9:11" x14ac:dyDescent="0.2">
      <c r="I1043603" s="3"/>
      <c r="J1043603" s="3"/>
      <c r="K1043603" s="3"/>
    </row>
    <row r="1043604" spans="9:11" x14ac:dyDescent="0.2">
      <c r="I1043604" s="3"/>
      <c r="J1043604" s="3"/>
      <c r="K1043604" s="3"/>
    </row>
    <row r="1043605" spans="9:11" x14ac:dyDescent="0.2">
      <c r="I1043605" s="3"/>
      <c r="J1043605" s="3"/>
      <c r="K1043605" s="3"/>
    </row>
    <row r="1043606" spans="9:11" x14ac:dyDescent="0.2">
      <c r="I1043606" s="3"/>
      <c r="J1043606" s="3"/>
      <c r="K1043606" s="3"/>
    </row>
    <row r="1043607" spans="9:11" x14ac:dyDescent="0.2">
      <c r="I1043607" s="3"/>
      <c r="J1043607" s="3"/>
      <c r="K1043607" s="3"/>
    </row>
    <row r="1043608" spans="9:11" x14ac:dyDescent="0.2">
      <c r="I1043608" s="3"/>
      <c r="J1043608" s="3"/>
      <c r="K1043608" s="3"/>
    </row>
    <row r="1043609" spans="9:11" x14ac:dyDescent="0.2">
      <c r="I1043609" s="3"/>
      <c r="J1043609" s="3"/>
      <c r="K1043609" s="3"/>
    </row>
    <row r="1043610" spans="9:11" x14ac:dyDescent="0.2">
      <c r="I1043610" s="3"/>
      <c r="J1043610" s="3"/>
      <c r="K1043610" s="3"/>
    </row>
    <row r="1043611" spans="9:11" x14ac:dyDescent="0.2">
      <c r="I1043611" s="3"/>
      <c r="J1043611" s="3"/>
      <c r="K1043611" s="3"/>
    </row>
    <row r="1043612" spans="9:11" x14ac:dyDescent="0.2">
      <c r="I1043612" s="3"/>
      <c r="J1043612" s="3"/>
      <c r="K1043612" s="3"/>
    </row>
    <row r="1043613" spans="9:11" x14ac:dyDescent="0.2">
      <c r="I1043613" s="3"/>
      <c r="J1043613" s="3"/>
      <c r="K1043613" s="3"/>
    </row>
    <row r="1043614" spans="9:11" x14ac:dyDescent="0.2">
      <c r="I1043614" s="3"/>
      <c r="J1043614" s="3"/>
      <c r="K1043614" s="3"/>
    </row>
    <row r="1043615" spans="9:11" x14ac:dyDescent="0.2">
      <c r="I1043615" s="3"/>
      <c r="J1043615" s="3"/>
      <c r="K1043615" s="3"/>
    </row>
    <row r="1043616" spans="9:11" x14ac:dyDescent="0.2">
      <c r="I1043616" s="3"/>
      <c r="J1043616" s="3"/>
      <c r="K1043616" s="3"/>
    </row>
    <row r="1043617" spans="9:11" x14ac:dyDescent="0.2">
      <c r="I1043617" s="3"/>
      <c r="J1043617" s="3"/>
      <c r="K1043617" s="3"/>
    </row>
    <row r="1043618" spans="9:11" x14ac:dyDescent="0.2">
      <c r="I1043618" s="3"/>
      <c r="J1043618" s="3"/>
      <c r="K1043618" s="3"/>
    </row>
    <row r="1043619" spans="9:11" x14ac:dyDescent="0.2">
      <c r="I1043619" s="3"/>
      <c r="J1043619" s="3"/>
      <c r="K1043619" s="3"/>
    </row>
    <row r="1043620" spans="9:11" x14ac:dyDescent="0.2">
      <c r="I1043620" s="3"/>
      <c r="J1043620" s="3"/>
      <c r="K1043620" s="3"/>
    </row>
    <row r="1043621" spans="9:11" x14ac:dyDescent="0.2">
      <c r="I1043621" s="3"/>
      <c r="J1043621" s="3"/>
      <c r="K1043621" s="3"/>
    </row>
    <row r="1043622" spans="9:11" x14ac:dyDescent="0.2">
      <c r="I1043622" s="3"/>
      <c r="J1043622" s="3"/>
      <c r="K1043622" s="3"/>
    </row>
    <row r="1043623" spans="9:11" x14ac:dyDescent="0.2">
      <c r="I1043623" s="3"/>
      <c r="J1043623" s="3"/>
      <c r="K1043623" s="3"/>
    </row>
    <row r="1043624" spans="9:11" x14ac:dyDescent="0.2">
      <c r="I1043624" s="3"/>
      <c r="J1043624" s="3"/>
      <c r="K1043624" s="3"/>
    </row>
    <row r="1043625" spans="9:11" x14ac:dyDescent="0.2">
      <c r="I1043625" s="3"/>
      <c r="J1043625" s="3"/>
      <c r="K1043625" s="3"/>
    </row>
    <row r="1043626" spans="9:11" x14ac:dyDescent="0.2">
      <c r="I1043626" s="3"/>
      <c r="J1043626" s="3"/>
      <c r="K1043626" s="3"/>
    </row>
    <row r="1043627" spans="9:11" x14ac:dyDescent="0.2">
      <c r="I1043627" s="3"/>
      <c r="J1043627" s="3"/>
      <c r="K1043627" s="3"/>
    </row>
    <row r="1043628" spans="9:11" x14ac:dyDescent="0.2">
      <c r="I1043628" s="3"/>
      <c r="J1043628" s="3"/>
      <c r="K1043628" s="3"/>
    </row>
    <row r="1043629" spans="9:11" x14ac:dyDescent="0.2">
      <c r="I1043629" s="3"/>
      <c r="J1043629" s="3"/>
      <c r="K1043629" s="3"/>
    </row>
    <row r="1043630" spans="9:11" x14ac:dyDescent="0.2">
      <c r="I1043630" s="3"/>
      <c r="J1043630" s="3"/>
      <c r="K1043630" s="3"/>
    </row>
    <row r="1043631" spans="9:11" x14ac:dyDescent="0.2">
      <c r="I1043631" s="3"/>
      <c r="J1043631" s="3"/>
      <c r="K1043631" s="3"/>
    </row>
    <row r="1043632" spans="9:11" x14ac:dyDescent="0.2">
      <c r="I1043632" s="3"/>
      <c r="J1043632" s="3"/>
      <c r="K1043632" s="3"/>
    </row>
    <row r="1043633" spans="9:11" x14ac:dyDescent="0.2">
      <c r="I1043633" s="3"/>
      <c r="J1043633" s="3"/>
      <c r="K1043633" s="3"/>
    </row>
    <row r="1043634" spans="9:11" x14ac:dyDescent="0.2">
      <c r="I1043634" s="3"/>
      <c r="J1043634" s="3"/>
      <c r="K1043634" s="3"/>
    </row>
    <row r="1043635" spans="9:11" x14ac:dyDescent="0.2">
      <c r="I1043635" s="3"/>
      <c r="J1043635" s="3"/>
      <c r="K1043635" s="3"/>
    </row>
    <row r="1043636" spans="9:11" x14ac:dyDescent="0.2">
      <c r="I1043636" s="3"/>
      <c r="J1043636" s="3"/>
      <c r="K1043636" s="3"/>
    </row>
    <row r="1043637" spans="9:11" x14ac:dyDescent="0.2">
      <c r="I1043637" s="3"/>
      <c r="J1043637" s="3"/>
      <c r="K1043637" s="3"/>
    </row>
    <row r="1043638" spans="9:11" x14ac:dyDescent="0.2">
      <c r="I1043638" s="3"/>
      <c r="J1043638" s="3"/>
      <c r="K1043638" s="3"/>
    </row>
    <row r="1043639" spans="9:11" x14ac:dyDescent="0.2">
      <c r="I1043639" s="3"/>
      <c r="J1043639" s="3"/>
      <c r="K1043639" s="3"/>
    </row>
    <row r="1043640" spans="9:11" x14ac:dyDescent="0.2">
      <c r="I1043640" s="3"/>
      <c r="J1043640" s="3"/>
      <c r="K1043640" s="3"/>
    </row>
    <row r="1043641" spans="9:11" x14ac:dyDescent="0.2">
      <c r="I1043641" s="3"/>
      <c r="J1043641" s="3"/>
      <c r="K1043641" s="3"/>
    </row>
    <row r="1043642" spans="9:11" x14ac:dyDescent="0.2">
      <c r="I1043642" s="3"/>
      <c r="J1043642" s="3"/>
      <c r="K1043642" s="3"/>
    </row>
    <row r="1043643" spans="9:11" x14ac:dyDescent="0.2">
      <c r="I1043643" s="3"/>
      <c r="J1043643" s="3"/>
      <c r="K1043643" s="3"/>
    </row>
    <row r="1043644" spans="9:11" x14ac:dyDescent="0.2">
      <c r="I1043644" s="3"/>
      <c r="J1043644" s="3"/>
      <c r="K1043644" s="3"/>
    </row>
    <row r="1043645" spans="9:11" x14ac:dyDescent="0.2">
      <c r="I1043645" s="3"/>
      <c r="J1043645" s="3"/>
      <c r="K1043645" s="3"/>
    </row>
    <row r="1043646" spans="9:11" x14ac:dyDescent="0.2">
      <c r="I1043646" s="3"/>
      <c r="J1043646" s="3"/>
      <c r="K1043646" s="3"/>
    </row>
    <row r="1043647" spans="9:11" x14ac:dyDescent="0.2">
      <c r="I1043647" s="3"/>
      <c r="J1043647" s="3"/>
      <c r="K1043647" s="3"/>
    </row>
    <row r="1043648" spans="9:11" x14ac:dyDescent="0.2">
      <c r="I1043648" s="3"/>
      <c r="J1043648" s="3"/>
      <c r="K1043648" s="3"/>
    </row>
    <row r="1043649" spans="9:11" x14ac:dyDescent="0.2">
      <c r="I1043649" s="3"/>
      <c r="J1043649" s="3"/>
      <c r="K1043649" s="3"/>
    </row>
    <row r="1043650" spans="9:11" x14ac:dyDescent="0.2">
      <c r="I1043650" s="3"/>
      <c r="J1043650" s="3"/>
      <c r="K1043650" s="3"/>
    </row>
    <row r="1043651" spans="9:11" x14ac:dyDescent="0.2">
      <c r="I1043651" s="3"/>
      <c r="J1043651" s="3"/>
      <c r="K1043651" s="3"/>
    </row>
    <row r="1043652" spans="9:11" x14ac:dyDescent="0.2">
      <c r="I1043652" s="3"/>
      <c r="J1043652" s="3"/>
      <c r="K1043652" s="3"/>
    </row>
    <row r="1043653" spans="9:11" x14ac:dyDescent="0.2">
      <c r="I1043653" s="3"/>
      <c r="J1043653" s="3"/>
      <c r="K1043653" s="3"/>
    </row>
    <row r="1043654" spans="9:11" x14ac:dyDescent="0.2">
      <c r="I1043654" s="3"/>
      <c r="J1043654" s="3"/>
      <c r="K1043654" s="3"/>
    </row>
    <row r="1043655" spans="9:11" x14ac:dyDescent="0.2">
      <c r="I1043655" s="3"/>
      <c r="J1043655" s="3"/>
      <c r="K1043655" s="3"/>
    </row>
    <row r="1043656" spans="9:11" x14ac:dyDescent="0.2">
      <c r="I1043656" s="3"/>
      <c r="J1043656" s="3"/>
      <c r="K1043656" s="3"/>
    </row>
    <row r="1043657" spans="9:11" x14ac:dyDescent="0.2">
      <c r="I1043657" s="3"/>
      <c r="J1043657" s="3"/>
      <c r="K1043657" s="3"/>
    </row>
    <row r="1043658" spans="9:11" x14ac:dyDescent="0.2">
      <c r="I1043658" s="3"/>
      <c r="J1043658" s="3"/>
      <c r="K1043658" s="3"/>
    </row>
    <row r="1043659" spans="9:11" x14ac:dyDescent="0.2">
      <c r="I1043659" s="3"/>
      <c r="J1043659" s="3"/>
      <c r="K1043659" s="3"/>
    </row>
    <row r="1043660" spans="9:11" x14ac:dyDescent="0.2">
      <c r="I1043660" s="3"/>
      <c r="J1043660" s="3"/>
      <c r="K1043660" s="3"/>
    </row>
    <row r="1043661" spans="9:11" x14ac:dyDescent="0.2">
      <c r="I1043661" s="3"/>
      <c r="J1043661" s="3"/>
      <c r="K1043661" s="3"/>
    </row>
    <row r="1043662" spans="9:11" x14ac:dyDescent="0.2">
      <c r="I1043662" s="3"/>
      <c r="J1043662" s="3"/>
      <c r="K1043662" s="3"/>
    </row>
    <row r="1043663" spans="9:11" x14ac:dyDescent="0.2">
      <c r="I1043663" s="3"/>
      <c r="J1043663" s="3"/>
      <c r="K1043663" s="3"/>
    </row>
    <row r="1043664" spans="9:11" x14ac:dyDescent="0.2">
      <c r="I1043664" s="3"/>
      <c r="J1043664" s="3"/>
      <c r="K1043664" s="3"/>
    </row>
    <row r="1043665" spans="9:11" x14ac:dyDescent="0.2">
      <c r="I1043665" s="3"/>
      <c r="J1043665" s="3"/>
      <c r="K1043665" s="3"/>
    </row>
    <row r="1043666" spans="9:11" x14ac:dyDescent="0.2">
      <c r="I1043666" s="3"/>
      <c r="J1043666" s="3"/>
      <c r="K1043666" s="3"/>
    </row>
    <row r="1043667" spans="9:11" x14ac:dyDescent="0.2">
      <c r="I1043667" s="3"/>
      <c r="J1043667" s="3"/>
      <c r="K1043667" s="3"/>
    </row>
    <row r="1043668" spans="9:11" x14ac:dyDescent="0.2">
      <c r="I1043668" s="3"/>
      <c r="J1043668" s="3"/>
      <c r="K1043668" s="3"/>
    </row>
    <row r="1043669" spans="9:11" x14ac:dyDescent="0.2">
      <c r="I1043669" s="3"/>
      <c r="J1043669" s="3"/>
      <c r="K1043669" s="3"/>
    </row>
    <row r="1043670" spans="9:11" x14ac:dyDescent="0.2">
      <c r="I1043670" s="3"/>
      <c r="J1043670" s="3"/>
      <c r="K1043670" s="3"/>
    </row>
    <row r="1043671" spans="9:11" x14ac:dyDescent="0.2">
      <c r="I1043671" s="3"/>
      <c r="J1043671" s="3"/>
      <c r="K1043671" s="3"/>
    </row>
    <row r="1043672" spans="9:11" x14ac:dyDescent="0.2">
      <c r="I1043672" s="3"/>
      <c r="J1043672" s="3"/>
      <c r="K1043672" s="3"/>
    </row>
    <row r="1043673" spans="9:11" x14ac:dyDescent="0.2">
      <c r="I1043673" s="3"/>
      <c r="J1043673" s="3"/>
      <c r="K1043673" s="3"/>
    </row>
    <row r="1043674" spans="9:11" x14ac:dyDescent="0.2">
      <c r="I1043674" s="3"/>
      <c r="J1043674" s="3"/>
      <c r="K1043674" s="3"/>
    </row>
    <row r="1043675" spans="9:11" x14ac:dyDescent="0.2">
      <c r="I1043675" s="3"/>
      <c r="J1043675" s="3"/>
      <c r="K1043675" s="3"/>
    </row>
    <row r="1043676" spans="9:11" x14ac:dyDescent="0.2">
      <c r="I1043676" s="3"/>
      <c r="J1043676" s="3"/>
      <c r="K1043676" s="3"/>
    </row>
    <row r="1043677" spans="9:11" x14ac:dyDescent="0.2">
      <c r="I1043677" s="3"/>
      <c r="J1043677" s="3"/>
      <c r="K1043677" s="3"/>
    </row>
    <row r="1043678" spans="9:11" x14ac:dyDescent="0.2">
      <c r="I1043678" s="3"/>
      <c r="J1043678" s="3"/>
      <c r="K1043678" s="3"/>
    </row>
    <row r="1043679" spans="9:11" x14ac:dyDescent="0.2">
      <c r="I1043679" s="3"/>
      <c r="J1043679" s="3"/>
      <c r="K1043679" s="3"/>
    </row>
    <row r="1043680" spans="9:11" x14ac:dyDescent="0.2">
      <c r="I1043680" s="3"/>
      <c r="J1043680" s="3"/>
      <c r="K1043680" s="3"/>
    </row>
    <row r="1043681" spans="9:11" x14ac:dyDescent="0.2">
      <c r="I1043681" s="3"/>
      <c r="J1043681" s="3"/>
      <c r="K1043681" s="3"/>
    </row>
    <row r="1043682" spans="9:11" x14ac:dyDescent="0.2">
      <c r="I1043682" s="3"/>
      <c r="J1043682" s="3"/>
      <c r="K1043682" s="3"/>
    </row>
    <row r="1043683" spans="9:11" x14ac:dyDescent="0.2">
      <c r="I1043683" s="3"/>
      <c r="J1043683" s="3"/>
      <c r="K1043683" s="3"/>
    </row>
    <row r="1043684" spans="9:11" x14ac:dyDescent="0.2">
      <c r="I1043684" s="3"/>
      <c r="J1043684" s="3"/>
      <c r="K1043684" s="3"/>
    </row>
    <row r="1043685" spans="9:11" x14ac:dyDescent="0.2">
      <c r="I1043685" s="3"/>
      <c r="J1043685" s="3"/>
      <c r="K1043685" s="3"/>
    </row>
    <row r="1043686" spans="9:11" x14ac:dyDescent="0.2">
      <c r="I1043686" s="3"/>
      <c r="J1043686" s="3"/>
      <c r="K1043686" s="3"/>
    </row>
    <row r="1043687" spans="9:11" x14ac:dyDescent="0.2">
      <c r="I1043687" s="3"/>
      <c r="J1043687" s="3"/>
      <c r="K1043687" s="3"/>
    </row>
    <row r="1043688" spans="9:11" x14ac:dyDescent="0.2">
      <c r="I1043688" s="3"/>
      <c r="J1043688" s="3"/>
      <c r="K1043688" s="3"/>
    </row>
    <row r="1043689" spans="9:11" x14ac:dyDescent="0.2">
      <c r="I1043689" s="3"/>
      <c r="J1043689" s="3"/>
      <c r="K1043689" s="3"/>
    </row>
    <row r="1043690" spans="9:11" x14ac:dyDescent="0.2">
      <c r="I1043690" s="3"/>
      <c r="J1043690" s="3"/>
      <c r="K1043690" s="3"/>
    </row>
    <row r="1043691" spans="9:11" x14ac:dyDescent="0.2">
      <c r="I1043691" s="3"/>
      <c r="J1043691" s="3"/>
      <c r="K1043691" s="3"/>
    </row>
    <row r="1043692" spans="9:11" x14ac:dyDescent="0.2">
      <c r="I1043692" s="3"/>
      <c r="J1043692" s="3"/>
      <c r="K1043692" s="3"/>
    </row>
    <row r="1043693" spans="9:11" x14ac:dyDescent="0.2">
      <c r="I1043693" s="3"/>
      <c r="J1043693" s="3"/>
      <c r="K1043693" s="3"/>
    </row>
    <row r="1043694" spans="9:11" x14ac:dyDescent="0.2">
      <c r="I1043694" s="3"/>
      <c r="J1043694" s="3"/>
      <c r="K1043694" s="3"/>
    </row>
    <row r="1043695" spans="9:11" x14ac:dyDescent="0.2">
      <c r="I1043695" s="3"/>
      <c r="J1043695" s="3"/>
      <c r="K1043695" s="3"/>
    </row>
    <row r="1043696" spans="9:11" x14ac:dyDescent="0.2">
      <c r="I1043696" s="3"/>
      <c r="J1043696" s="3"/>
      <c r="K1043696" s="3"/>
    </row>
    <row r="1043697" spans="9:11" x14ac:dyDescent="0.2">
      <c r="I1043697" s="3"/>
      <c r="J1043697" s="3"/>
      <c r="K1043697" s="3"/>
    </row>
    <row r="1043698" spans="9:11" x14ac:dyDescent="0.2">
      <c r="I1043698" s="3"/>
      <c r="J1043698" s="3"/>
      <c r="K1043698" s="3"/>
    </row>
    <row r="1043699" spans="9:11" x14ac:dyDescent="0.2">
      <c r="I1043699" s="3"/>
      <c r="J1043699" s="3"/>
      <c r="K1043699" s="3"/>
    </row>
    <row r="1043700" spans="9:11" x14ac:dyDescent="0.2">
      <c r="I1043700" s="3"/>
      <c r="J1043700" s="3"/>
      <c r="K1043700" s="3"/>
    </row>
    <row r="1043701" spans="9:11" x14ac:dyDescent="0.2">
      <c r="I1043701" s="3"/>
      <c r="J1043701" s="3"/>
      <c r="K1043701" s="3"/>
    </row>
    <row r="1043702" spans="9:11" x14ac:dyDescent="0.2">
      <c r="I1043702" s="3"/>
      <c r="J1043702" s="3"/>
      <c r="K1043702" s="3"/>
    </row>
    <row r="1043703" spans="9:11" x14ac:dyDescent="0.2">
      <c r="I1043703" s="3"/>
      <c r="J1043703" s="3"/>
      <c r="K1043703" s="3"/>
    </row>
    <row r="1043704" spans="9:11" x14ac:dyDescent="0.2">
      <c r="I1043704" s="3"/>
      <c r="J1043704" s="3"/>
      <c r="K1043704" s="3"/>
    </row>
    <row r="1043705" spans="9:11" x14ac:dyDescent="0.2">
      <c r="I1043705" s="3"/>
      <c r="J1043705" s="3"/>
      <c r="K1043705" s="3"/>
    </row>
    <row r="1043706" spans="9:11" x14ac:dyDescent="0.2">
      <c r="I1043706" s="3"/>
      <c r="J1043706" s="3"/>
      <c r="K1043706" s="3"/>
    </row>
    <row r="1043707" spans="9:11" x14ac:dyDescent="0.2">
      <c r="I1043707" s="3"/>
      <c r="J1043707" s="3"/>
      <c r="K1043707" s="3"/>
    </row>
    <row r="1043708" spans="9:11" x14ac:dyDescent="0.2">
      <c r="I1043708" s="3"/>
      <c r="J1043708" s="3"/>
      <c r="K1043708" s="3"/>
    </row>
    <row r="1043709" spans="9:11" x14ac:dyDescent="0.2">
      <c r="I1043709" s="3"/>
      <c r="J1043709" s="3"/>
      <c r="K1043709" s="3"/>
    </row>
    <row r="1043710" spans="9:11" x14ac:dyDescent="0.2">
      <c r="I1043710" s="3"/>
      <c r="J1043710" s="3"/>
      <c r="K1043710" s="3"/>
    </row>
    <row r="1043711" spans="9:11" x14ac:dyDescent="0.2">
      <c r="I1043711" s="3"/>
      <c r="J1043711" s="3"/>
      <c r="K1043711" s="3"/>
    </row>
    <row r="1043712" spans="9:11" x14ac:dyDescent="0.2">
      <c r="I1043712" s="3"/>
      <c r="J1043712" s="3"/>
      <c r="K1043712" s="3"/>
    </row>
    <row r="1043713" spans="9:11" x14ac:dyDescent="0.2">
      <c r="I1043713" s="3"/>
      <c r="J1043713" s="3"/>
      <c r="K1043713" s="3"/>
    </row>
    <row r="1043714" spans="9:11" x14ac:dyDescent="0.2">
      <c r="I1043714" s="3"/>
      <c r="J1043714" s="3"/>
      <c r="K1043714" s="3"/>
    </row>
    <row r="1043715" spans="9:11" x14ac:dyDescent="0.2">
      <c r="I1043715" s="3"/>
      <c r="J1043715" s="3"/>
      <c r="K1043715" s="3"/>
    </row>
    <row r="1043716" spans="9:11" x14ac:dyDescent="0.2">
      <c r="I1043716" s="3"/>
      <c r="J1043716" s="3"/>
      <c r="K1043716" s="3"/>
    </row>
    <row r="1043717" spans="9:11" x14ac:dyDescent="0.2">
      <c r="I1043717" s="3"/>
      <c r="J1043717" s="3"/>
      <c r="K1043717" s="3"/>
    </row>
    <row r="1043718" spans="9:11" x14ac:dyDescent="0.2">
      <c r="I1043718" s="3"/>
      <c r="J1043718" s="3"/>
      <c r="K1043718" s="3"/>
    </row>
    <row r="1043719" spans="9:11" x14ac:dyDescent="0.2">
      <c r="I1043719" s="3"/>
      <c r="J1043719" s="3"/>
      <c r="K1043719" s="3"/>
    </row>
    <row r="1043720" spans="9:11" x14ac:dyDescent="0.2">
      <c r="I1043720" s="3"/>
      <c r="J1043720" s="3"/>
      <c r="K1043720" s="3"/>
    </row>
    <row r="1043721" spans="9:11" x14ac:dyDescent="0.2">
      <c r="I1043721" s="3"/>
      <c r="J1043721" s="3"/>
      <c r="K1043721" s="3"/>
    </row>
    <row r="1043722" spans="9:11" x14ac:dyDescent="0.2">
      <c r="I1043722" s="3"/>
      <c r="J1043722" s="3"/>
      <c r="K1043722" s="3"/>
    </row>
    <row r="1043723" spans="9:11" x14ac:dyDescent="0.2">
      <c r="I1043723" s="3"/>
      <c r="J1043723" s="3"/>
      <c r="K1043723" s="3"/>
    </row>
    <row r="1043724" spans="9:11" x14ac:dyDescent="0.2">
      <c r="I1043724" s="3"/>
      <c r="J1043724" s="3"/>
      <c r="K1043724" s="3"/>
    </row>
    <row r="1043725" spans="9:11" x14ac:dyDescent="0.2">
      <c r="I1043725" s="3"/>
      <c r="J1043725" s="3"/>
      <c r="K1043725" s="3"/>
    </row>
    <row r="1043726" spans="9:11" x14ac:dyDescent="0.2">
      <c r="I1043726" s="3"/>
      <c r="J1043726" s="3"/>
      <c r="K1043726" s="3"/>
    </row>
    <row r="1043727" spans="9:11" x14ac:dyDescent="0.2">
      <c r="I1043727" s="3"/>
      <c r="J1043727" s="3"/>
      <c r="K1043727" s="3"/>
    </row>
    <row r="1043728" spans="9:11" x14ac:dyDescent="0.2">
      <c r="I1043728" s="3"/>
      <c r="J1043728" s="3"/>
      <c r="K1043728" s="3"/>
    </row>
    <row r="1043729" spans="9:11" x14ac:dyDescent="0.2">
      <c r="I1043729" s="3"/>
      <c r="J1043729" s="3"/>
      <c r="K1043729" s="3"/>
    </row>
    <row r="1043730" spans="9:11" x14ac:dyDescent="0.2">
      <c r="I1043730" s="3"/>
      <c r="J1043730" s="3"/>
      <c r="K1043730" s="3"/>
    </row>
    <row r="1043731" spans="9:11" x14ac:dyDescent="0.2">
      <c r="I1043731" s="3"/>
      <c r="J1043731" s="3"/>
      <c r="K1043731" s="3"/>
    </row>
    <row r="1043732" spans="9:11" x14ac:dyDescent="0.2">
      <c r="I1043732" s="3"/>
      <c r="J1043732" s="3"/>
      <c r="K1043732" s="3"/>
    </row>
    <row r="1043733" spans="9:11" x14ac:dyDescent="0.2">
      <c r="I1043733" s="3"/>
      <c r="J1043733" s="3"/>
      <c r="K1043733" s="3"/>
    </row>
    <row r="1043734" spans="9:11" x14ac:dyDescent="0.2">
      <c r="I1043734" s="3"/>
      <c r="J1043734" s="3"/>
      <c r="K1043734" s="3"/>
    </row>
    <row r="1043735" spans="9:11" x14ac:dyDescent="0.2">
      <c r="I1043735" s="3"/>
      <c r="J1043735" s="3"/>
      <c r="K1043735" s="3"/>
    </row>
    <row r="1043736" spans="9:11" x14ac:dyDescent="0.2">
      <c r="I1043736" s="3"/>
      <c r="J1043736" s="3"/>
      <c r="K1043736" s="3"/>
    </row>
    <row r="1043737" spans="9:11" x14ac:dyDescent="0.2">
      <c r="I1043737" s="3"/>
      <c r="J1043737" s="3"/>
      <c r="K1043737" s="3"/>
    </row>
    <row r="1043738" spans="9:11" x14ac:dyDescent="0.2">
      <c r="I1043738" s="3"/>
      <c r="J1043738" s="3"/>
      <c r="K1043738" s="3"/>
    </row>
    <row r="1043739" spans="9:11" x14ac:dyDescent="0.2">
      <c r="I1043739" s="3"/>
      <c r="J1043739" s="3"/>
      <c r="K1043739" s="3"/>
    </row>
    <row r="1043740" spans="9:11" x14ac:dyDescent="0.2">
      <c r="I1043740" s="3"/>
      <c r="J1043740" s="3"/>
      <c r="K1043740" s="3"/>
    </row>
    <row r="1043741" spans="9:11" x14ac:dyDescent="0.2">
      <c r="I1043741" s="3"/>
      <c r="J1043741" s="3"/>
      <c r="K1043741" s="3"/>
    </row>
    <row r="1043742" spans="9:11" x14ac:dyDescent="0.2">
      <c r="I1043742" s="3"/>
      <c r="J1043742" s="3"/>
      <c r="K1043742" s="3"/>
    </row>
    <row r="1043743" spans="9:11" x14ac:dyDescent="0.2">
      <c r="I1043743" s="3"/>
      <c r="J1043743" s="3"/>
      <c r="K1043743" s="3"/>
    </row>
    <row r="1043744" spans="9:11" x14ac:dyDescent="0.2">
      <c r="I1043744" s="3"/>
      <c r="J1043744" s="3"/>
      <c r="K1043744" s="3"/>
    </row>
    <row r="1043745" spans="9:11" x14ac:dyDescent="0.2">
      <c r="I1043745" s="3"/>
      <c r="J1043745" s="3"/>
      <c r="K1043745" s="3"/>
    </row>
    <row r="1043746" spans="9:11" x14ac:dyDescent="0.2">
      <c r="I1043746" s="3"/>
      <c r="J1043746" s="3"/>
      <c r="K1043746" s="3"/>
    </row>
    <row r="1043747" spans="9:11" x14ac:dyDescent="0.2">
      <c r="I1043747" s="3"/>
      <c r="J1043747" s="3"/>
      <c r="K1043747" s="3"/>
    </row>
    <row r="1043748" spans="9:11" x14ac:dyDescent="0.2">
      <c r="I1043748" s="3"/>
      <c r="J1043748" s="3"/>
      <c r="K1043748" s="3"/>
    </row>
    <row r="1043749" spans="9:11" x14ac:dyDescent="0.2">
      <c r="I1043749" s="3"/>
      <c r="J1043749" s="3"/>
      <c r="K1043749" s="3"/>
    </row>
    <row r="1043750" spans="9:11" x14ac:dyDescent="0.2">
      <c r="I1043750" s="3"/>
      <c r="J1043750" s="3"/>
      <c r="K1043750" s="3"/>
    </row>
    <row r="1043751" spans="9:11" x14ac:dyDescent="0.2">
      <c r="I1043751" s="3"/>
      <c r="J1043751" s="3"/>
      <c r="K1043751" s="3"/>
    </row>
    <row r="1043752" spans="9:11" x14ac:dyDescent="0.2">
      <c r="I1043752" s="3"/>
      <c r="J1043752" s="3"/>
      <c r="K1043752" s="3"/>
    </row>
    <row r="1043753" spans="9:11" x14ac:dyDescent="0.2">
      <c r="I1043753" s="3"/>
      <c r="J1043753" s="3"/>
      <c r="K1043753" s="3"/>
    </row>
    <row r="1043754" spans="9:11" x14ac:dyDescent="0.2">
      <c r="I1043754" s="3"/>
      <c r="J1043754" s="3"/>
      <c r="K1043754" s="3"/>
    </row>
    <row r="1043755" spans="9:11" x14ac:dyDescent="0.2">
      <c r="I1043755" s="3"/>
      <c r="J1043755" s="3"/>
      <c r="K1043755" s="3"/>
    </row>
    <row r="1043756" spans="9:11" x14ac:dyDescent="0.2">
      <c r="I1043756" s="3"/>
      <c r="J1043756" s="3"/>
      <c r="K1043756" s="3"/>
    </row>
    <row r="1043757" spans="9:11" x14ac:dyDescent="0.2">
      <c r="I1043757" s="3"/>
      <c r="J1043757" s="3"/>
      <c r="K1043757" s="3"/>
    </row>
    <row r="1043758" spans="9:11" x14ac:dyDescent="0.2">
      <c r="I1043758" s="3"/>
      <c r="J1043758" s="3"/>
      <c r="K1043758" s="3"/>
    </row>
    <row r="1043759" spans="9:11" x14ac:dyDescent="0.2">
      <c r="I1043759" s="3"/>
      <c r="J1043759" s="3"/>
      <c r="K1043759" s="3"/>
    </row>
    <row r="1043760" spans="9:11" x14ac:dyDescent="0.2">
      <c r="I1043760" s="3"/>
      <c r="J1043760" s="3"/>
      <c r="K1043760" s="3"/>
    </row>
    <row r="1043761" spans="9:11" x14ac:dyDescent="0.2">
      <c r="I1043761" s="3"/>
      <c r="J1043761" s="3"/>
      <c r="K1043761" s="3"/>
    </row>
    <row r="1043762" spans="9:11" x14ac:dyDescent="0.2">
      <c r="I1043762" s="3"/>
      <c r="J1043762" s="3"/>
      <c r="K1043762" s="3"/>
    </row>
    <row r="1043763" spans="9:11" x14ac:dyDescent="0.2">
      <c r="I1043763" s="3"/>
      <c r="J1043763" s="3"/>
      <c r="K1043763" s="3"/>
    </row>
    <row r="1043764" spans="9:11" x14ac:dyDescent="0.2">
      <c r="I1043764" s="3"/>
      <c r="J1043764" s="3"/>
      <c r="K1043764" s="3"/>
    </row>
    <row r="1043765" spans="9:11" x14ac:dyDescent="0.2">
      <c r="I1043765" s="3"/>
      <c r="J1043765" s="3"/>
      <c r="K1043765" s="3"/>
    </row>
    <row r="1043766" spans="9:11" x14ac:dyDescent="0.2">
      <c r="I1043766" s="3"/>
      <c r="J1043766" s="3"/>
      <c r="K1043766" s="3"/>
    </row>
    <row r="1043767" spans="9:11" x14ac:dyDescent="0.2">
      <c r="I1043767" s="3"/>
      <c r="J1043767" s="3"/>
      <c r="K1043767" s="3"/>
    </row>
    <row r="1043768" spans="9:11" x14ac:dyDescent="0.2">
      <c r="I1043768" s="3"/>
      <c r="J1043768" s="3"/>
      <c r="K1043768" s="3"/>
    </row>
    <row r="1043769" spans="9:11" x14ac:dyDescent="0.2">
      <c r="I1043769" s="3"/>
      <c r="J1043769" s="3"/>
      <c r="K1043769" s="3"/>
    </row>
    <row r="1043770" spans="9:11" x14ac:dyDescent="0.2">
      <c r="I1043770" s="3"/>
      <c r="J1043770" s="3"/>
      <c r="K1043770" s="3"/>
    </row>
    <row r="1043771" spans="9:11" x14ac:dyDescent="0.2">
      <c r="I1043771" s="3"/>
      <c r="J1043771" s="3"/>
      <c r="K1043771" s="3"/>
    </row>
    <row r="1043772" spans="9:11" x14ac:dyDescent="0.2">
      <c r="I1043772" s="3"/>
      <c r="J1043772" s="3"/>
      <c r="K1043772" s="3"/>
    </row>
    <row r="1043773" spans="9:11" x14ac:dyDescent="0.2">
      <c r="I1043773" s="3"/>
      <c r="J1043773" s="3"/>
      <c r="K1043773" s="3"/>
    </row>
    <row r="1043774" spans="9:11" x14ac:dyDescent="0.2">
      <c r="I1043774" s="3"/>
      <c r="J1043774" s="3"/>
      <c r="K1043774" s="3"/>
    </row>
    <row r="1043775" spans="9:11" x14ac:dyDescent="0.2">
      <c r="I1043775" s="3"/>
      <c r="J1043775" s="3"/>
      <c r="K1043775" s="3"/>
    </row>
    <row r="1043776" spans="9:11" x14ac:dyDescent="0.2">
      <c r="I1043776" s="3"/>
      <c r="J1043776" s="3"/>
      <c r="K1043776" s="3"/>
    </row>
    <row r="1043777" spans="9:11" x14ac:dyDescent="0.2">
      <c r="I1043777" s="3"/>
      <c r="J1043777" s="3"/>
      <c r="K1043777" s="3"/>
    </row>
    <row r="1043778" spans="9:11" x14ac:dyDescent="0.2">
      <c r="I1043778" s="3"/>
      <c r="J1043778" s="3"/>
      <c r="K1043778" s="3"/>
    </row>
    <row r="1043779" spans="9:11" x14ac:dyDescent="0.2">
      <c r="I1043779" s="3"/>
      <c r="J1043779" s="3"/>
      <c r="K1043779" s="3"/>
    </row>
    <row r="1043780" spans="9:11" x14ac:dyDescent="0.2">
      <c r="I1043780" s="3"/>
      <c r="J1043780" s="3"/>
      <c r="K1043780" s="3"/>
    </row>
    <row r="1043781" spans="9:11" x14ac:dyDescent="0.2">
      <c r="I1043781" s="3"/>
      <c r="J1043781" s="3"/>
      <c r="K1043781" s="3"/>
    </row>
    <row r="1043782" spans="9:11" x14ac:dyDescent="0.2">
      <c r="I1043782" s="3"/>
      <c r="J1043782" s="3"/>
      <c r="K1043782" s="3"/>
    </row>
    <row r="1043783" spans="9:11" x14ac:dyDescent="0.2">
      <c r="I1043783" s="3"/>
      <c r="J1043783" s="3"/>
      <c r="K1043783" s="3"/>
    </row>
    <row r="1043784" spans="9:11" x14ac:dyDescent="0.2">
      <c r="I1043784" s="3"/>
      <c r="J1043784" s="3"/>
      <c r="K1043784" s="3"/>
    </row>
    <row r="1043785" spans="9:11" x14ac:dyDescent="0.2">
      <c r="I1043785" s="3"/>
      <c r="J1043785" s="3"/>
      <c r="K1043785" s="3"/>
    </row>
    <row r="1043786" spans="9:11" x14ac:dyDescent="0.2">
      <c r="I1043786" s="3"/>
      <c r="J1043786" s="3"/>
      <c r="K1043786" s="3"/>
    </row>
    <row r="1043787" spans="9:11" x14ac:dyDescent="0.2">
      <c r="I1043787" s="3"/>
      <c r="J1043787" s="3"/>
      <c r="K1043787" s="3"/>
    </row>
    <row r="1043788" spans="9:11" x14ac:dyDescent="0.2">
      <c r="I1043788" s="3"/>
      <c r="J1043788" s="3"/>
      <c r="K1043788" s="3"/>
    </row>
    <row r="1043789" spans="9:11" x14ac:dyDescent="0.2">
      <c r="I1043789" s="3"/>
      <c r="J1043789" s="3"/>
      <c r="K1043789" s="3"/>
    </row>
    <row r="1043790" spans="9:11" x14ac:dyDescent="0.2">
      <c r="I1043790" s="3"/>
      <c r="J1043790" s="3"/>
      <c r="K1043790" s="3"/>
    </row>
    <row r="1043791" spans="9:11" x14ac:dyDescent="0.2">
      <c r="I1043791" s="3"/>
      <c r="J1043791" s="3"/>
      <c r="K1043791" s="3"/>
    </row>
    <row r="1043792" spans="9:11" x14ac:dyDescent="0.2">
      <c r="I1043792" s="3"/>
      <c r="J1043792" s="3"/>
      <c r="K1043792" s="3"/>
    </row>
    <row r="1043793" spans="9:11" x14ac:dyDescent="0.2">
      <c r="I1043793" s="3"/>
      <c r="J1043793" s="3"/>
      <c r="K1043793" s="3"/>
    </row>
    <row r="1043794" spans="9:11" x14ac:dyDescent="0.2">
      <c r="I1043794" s="3"/>
      <c r="J1043794" s="3"/>
      <c r="K1043794" s="3"/>
    </row>
    <row r="1043795" spans="9:11" x14ac:dyDescent="0.2">
      <c r="I1043795" s="3"/>
      <c r="J1043795" s="3"/>
      <c r="K1043795" s="3"/>
    </row>
    <row r="1043796" spans="9:11" x14ac:dyDescent="0.2">
      <c r="I1043796" s="3"/>
      <c r="J1043796" s="3"/>
      <c r="K1043796" s="3"/>
    </row>
    <row r="1043797" spans="9:11" x14ac:dyDescent="0.2">
      <c r="I1043797" s="3"/>
      <c r="J1043797" s="3"/>
      <c r="K1043797" s="3"/>
    </row>
    <row r="1043798" spans="9:11" x14ac:dyDescent="0.2">
      <c r="I1043798" s="3"/>
      <c r="J1043798" s="3"/>
      <c r="K1043798" s="3"/>
    </row>
    <row r="1043799" spans="9:11" x14ac:dyDescent="0.2">
      <c r="I1043799" s="3"/>
      <c r="J1043799" s="3"/>
      <c r="K1043799" s="3"/>
    </row>
    <row r="1043800" spans="9:11" x14ac:dyDescent="0.2">
      <c r="I1043800" s="3"/>
      <c r="J1043800" s="3"/>
      <c r="K1043800" s="3"/>
    </row>
    <row r="1043801" spans="9:11" x14ac:dyDescent="0.2">
      <c r="I1043801" s="3"/>
      <c r="J1043801" s="3"/>
      <c r="K1043801" s="3"/>
    </row>
    <row r="1043802" spans="9:11" x14ac:dyDescent="0.2">
      <c r="I1043802" s="3"/>
      <c r="J1043802" s="3"/>
      <c r="K1043802" s="3"/>
    </row>
    <row r="1043803" spans="9:11" x14ac:dyDescent="0.2">
      <c r="I1043803" s="3"/>
      <c r="J1043803" s="3"/>
      <c r="K1043803" s="3"/>
    </row>
    <row r="1043804" spans="9:11" x14ac:dyDescent="0.2">
      <c r="I1043804" s="3"/>
      <c r="J1043804" s="3"/>
      <c r="K1043804" s="3"/>
    </row>
    <row r="1043805" spans="9:11" x14ac:dyDescent="0.2">
      <c r="I1043805" s="3"/>
      <c r="J1043805" s="3"/>
      <c r="K1043805" s="3"/>
    </row>
    <row r="1043806" spans="9:11" x14ac:dyDescent="0.2">
      <c r="I1043806" s="3"/>
      <c r="J1043806" s="3"/>
      <c r="K1043806" s="3"/>
    </row>
    <row r="1043807" spans="9:11" x14ac:dyDescent="0.2">
      <c r="I1043807" s="3"/>
      <c r="J1043807" s="3"/>
      <c r="K1043807" s="3"/>
    </row>
    <row r="1043808" spans="9:11" x14ac:dyDescent="0.2">
      <c r="I1043808" s="3"/>
      <c r="J1043808" s="3"/>
      <c r="K1043808" s="3"/>
    </row>
    <row r="1043809" spans="9:11" x14ac:dyDescent="0.2">
      <c r="I1043809" s="3"/>
      <c r="J1043809" s="3"/>
      <c r="K1043809" s="3"/>
    </row>
    <row r="1043810" spans="9:11" x14ac:dyDescent="0.2">
      <c r="I1043810" s="3"/>
      <c r="J1043810" s="3"/>
      <c r="K1043810" s="3"/>
    </row>
    <row r="1043811" spans="9:11" x14ac:dyDescent="0.2">
      <c r="I1043811" s="3"/>
      <c r="J1043811" s="3"/>
      <c r="K1043811" s="3"/>
    </row>
    <row r="1043812" spans="9:11" x14ac:dyDescent="0.2">
      <c r="I1043812" s="3"/>
      <c r="J1043812" s="3"/>
      <c r="K1043812" s="3"/>
    </row>
    <row r="1043813" spans="9:11" x14ac:dyDescent="0.2">
      <c r="I1043813" s="3"/>
      <c r="J1043813" s="3"/>
      <c r="K1043813" s="3"/>
    </row>
    <row r="1043814" spans="9:11" x14ac:dyDescent="0.2">
      <c r="I1043814" s="3"/>
      <c r="J1043814" s="3"/>
      <c r="K1043814" s="3"/>
    </row>
    <row r="1043815" spans="9:11" x14ac:dyDescent="0.2">
      <c r="I1043815" s="3"/>
      <c r="J1043815" s="3"/>
      <c r="K1043815" s="3"/>
    </row>
    <row r="1043816" spans="9:11" x14ac:dyDescent="0.2">
      <c r="I1043816" s="3"/>
      <c r="J1043816" s="3"/>
      <c r="K1043816" s="3"/>
    </row>
    <row r="1043817" spans="9:11" x14ac:dyDescent="0.2">
      <c r="I1043817" s="3"/>
      <c r="J1043817" s="3"/>
      <c r="K1043817" s="3"/>
    </row>
    <row r="1043818" spans="9:11" x14ac:dyDescent="0.2">
      <c r="I1043818" s="3"/>
      <c r="J1043818" s="3"/>
      <c r="K1043818" s="3"/>
    </row>
    <row r="1043819" spans="9:11" x14ac:dyDescent="0.2">
      <c r="I1043819" s="3"/>
      <c r="J1043819" s="3"/>
      <c r="K1043819" s="3"/>
    </row>
    <row r="1043820" spans="9:11" x14ac:dyDescent="0.2">
      <c r="I1043820" s="3"/>
      <c r="J1043820" s="3"/>
      <c r="K1043820" s="3"/>
    </row>
    <row r="1043821" spans="9:11" x14ac:dyDescent="0.2">
      <c r="I1043821" s="3"/>
      <c r="J1043821" s="3"/>
      <c r="K1043821" s="3"/>
    </row>
    <row r="1043822" spans="9:11" x14ac:dyDescent="0.2">
      <c r="I1043822" s="3"/>
      <c r="J1043822" s="3"/>
      <c r="K1043822" s="3"/>
    </row>
    <row r="1043823" spans="9:11" x14ac:dyDescent="0.2">
      <c r="I1043823" s="3"/>
      <c r="J1043823" s="3"/>
      <c r="K1043823" s="3"/>
    </row>
    <row r="1043824" spans="9:11" x14ac:dyDescent="0.2">
      <c r="I1043824" s="3"/>
      <c r="J1043824" s="3"/>
      <c r="K1043824" s="3"/>
    </row>
    <row r="1043825" spans="9:11" x14ac:dyDescent="0.2">
      <c r="I1043825" s="3"/>
      <c r="J1043825" s="3"/>
      <c r="K1043825" s="3"/>
    </row>
    <row r="1043826" spans="9:11" x14ac:dyDescent="0.2">
      <c r="I1043826" s="3"/>
      <c r="J1043826" s="3"/>
      <c r="K1043826" s="3"/>
    </row>
    <row r="1043827" spans="9:11" x14ac:dyDescent="0.2">
      <c r="I1043827" s="3"/>
      <c r="J1043827" s="3"/>
      <c r="K1043827" s="3"/>
    </row>
    <row r="1043828" spans="9:11" x14ac:dyDescent="0.2">
      <c r="I1043828" s="3"/>
      <c r="J1043828" s="3"/>
      <c r="K1043828" s="3"/>
    </row>
    <row r="1043829" spans="9:11" x14ac:dyDescent="0.2">
      <c r="I1043829" s="3"/>
      <c r="J1043829" s="3"/>
      <c r="K1043829" s="3"/>
    </row>
    <row r="1043830" spans="9:11" x14ac:dyDescent="0.2">
      <c r="I1043830" s="3"/>
      <c r="J1043830" s="3"/>
      <c r="K1043830" s="3"/>
    </row>
    <row r="1043831" spans="9:11" x14ac:dyDescent="0.2">
      <c r="I1043831" s="3"/>
      <c r="J1043831" s="3"/>
      <c r="K1043831" s="3"/>
    </row>
    <row r="1043832" spans="9:11" x14ac:dyDescent="0.2">
      <c r="I1043832" s="3"/>
      <c r="J1043832" s="3"/>
      <c r="K1043832" s="3"/>
    </row>
    <row r="1043833" spans="9:11" x14ac:dyDescent="0.2">
      <c r="I1043833" s="3"/>
      <c r="J1043833" s="3"/>
      <c r="K1043833" s="3"/>
    </row>
    <row r="1043834" spans="9:11" x14ac:dyDescent="0.2">
      <c r="I1043834" s="3"/>
      <c r="J1043834" s="3"/>
      <c r="K1043834" s="3"/>
    </row>
    <row r="1043835" spans="9:11" x14ac:dyDescent="0.2">
      <c r="I1043835" s="3"/>
      <c r="J1043835" s="3"/>
      <c r="K1043835" s="3"/>
    </row>
    <row r="1043836" spans="9:11" x14ac:dyDescent="0.2">
      <c r="I1043836" s="3"/>
      <c r="J1043836" s="3"/>
      <c r="K1043836" s="3"/>
    </row>
    <row r="1043837" spans="9:11" x14ac:dyDescent="0.2">
      <c r="I1043837" s="3"/>
      <c r="J1043837" s="3"/>
      <c r="K1043837" s="3"/>
    </row>
    <row r="1043838" spans="9:11" x14ac:dyDescent="0.2">
      <c r="I1043838" s="3"/>
      <c r="J1043838" s="3"/>
      <c r="K1043838" s="3"/>
    </row>
    <row r="1043839" spans="9:11" x14ac:dyDescent="0.2">
      <c r="I1043839" s="3"/>
      <c r="J1043839" s="3"/>
      <c r="K1043839" s="3"/>
    </row>
    <row r="1043840" spans="9:11" x14ac:dyDescent="0.2">
      <c r="I1043840" s="3"/>
      <c r="J1043840" s="3"/>
      <c r="K1043840" s="3"/>
    </row>
    <row r="1043841" spans="9:11" x14ac:dyDescent="0.2">
      <c r="I1043841" s="3"/>
      <c r="J1043841" s="3"/>
      <c r="K1043841" s="3"/>
    </row>
    <row r="1043842" spans="9:11" x14ac:dyDescent="0.2">
      <c r="I1043842" s="3"/>
      <c r="J1043842" s="3"/>
      <c r="K1043842" s="3"/>
    </row>
    <row r="1043843" spans="9:11" x14ac:dyDescent="0.2">
      <c r="I1043843" s="3"/>
      <c r="J1043843" s="3"/>
      <c r="K1043843" s="3"/>
    </row>
    <row r="1043844" spans="9:11" x14ac:dyDescent="0.2">
      <c r="I1043844" s="3"/>
      <c r="J1043844" s="3"/>
      <c r="K1043844" s="3"/>
    </row>
    <row r="1043845" spans="9:11" x14ac:dyDescent="0.2">
      <c r="I1043845" s="3"/>
      <c r="J1043845" s="3"/>
      <c r="K1043845" s="3"/>
    </row>
    <row r="1043846" spans="9:11" x14ac:dyDescent="0.2">
      <c r="I1043846" s="3"/>
      <c r="J1043846" s="3"/>
      <c r="K1043846" s="3"/>
    </row>
    <row r="1043847" spans="9:11" x14ac:dyDescent="0.2">
      <c r="I1043847" s="3"/>
      <c r="J1043847" s="3"/>
      <c r="K1043847" s="3"/>
    </row>
    <row r="1043848" spans="9:11" x14ac:dyDescent="0.2">
      <c r="I1043848" s="3"/>
      <c r="J1043848" s="3"/>
      <c r="K1043848" s="3"/>
    </row>
    <row r="1043849" spans="9:11" x14ac:dyDescent="0.2">
      <c r="I1043849" s="3"/>
      <c r="J1043849" s="3"/>
      <c r="K1043849" s="3"/>
    </row>
    <row r="1043850" spans="9:11" x14ac:dyDescent="0.2">
      <c r="I1043850" s="3"/>
      <c r="J1043850" s="3"/>
      <c r="K1043850" s="3"/>
    </row>
    <row r="1043851" spans="9:11" x14ac:dyDescent="0.2">
      <c r="I1043851" s="3"/>
      <c r="J1043851" s="3"/>
      <c r="K1043851" s="3"/>
    </row>
    <row r="1043852" spans="9:11" x14ac:dyDescent="0.2">
      <c r="I1043852" s="3"/>
      <c r="J1043852" s="3"/>
      <c r="K1043852" s="3"/>
    </row>
    <row r="1043853" spans="9:11" x14ac:dyDescent="0.2">
      <c r="I1043853" s="3"/>
      <c r="J1043853" s="3"/>
      <c r="K1043853" s="3"/>
    </row>
    <row r="1043854" spans="9:11" x14ac:dyDescent="0.2">
      <c r="I1043854" s="3"/>
      <c r="J1043854" s="3"/>
      <c r="K1043854" s="3"/>
    </row>
    <row r="1043855" spans="9:11" x14ac:dyDescent="0.2">
      <c r="I1043855" s="3"/>
      <c r="J1043855" s="3"/>
      <c r="K1043855" s="3"/>
    </row>
    <row r="1043856" spans="9:11" x14ac:dyDescent="0.2">
      <c r="I1043856" s="3"/>
      <c r="J1043856" s="3"/>
      <c r="K1043856" s="3"/>
    </row>
    <row r="1043857" spans="9:11" x14ac:dyDescent="0.2">
      <c r="I1043857" s="3"/>
      <c r="J1043857" s="3"/>
      <c r="K1043857" s="3"/>
    </row>
    <row r="1043858" spans="9:11" x14ac:dyDescent="0.2">
      <c r="I1043858" s="3"/>
      <c r="J1043858" s="3"/>
      <c r="K1043858" s="3"/>
    </row>
    <row r="1043859" spans="9:11" x14ac:dyDescent="0.2">
      <c r="I1043859" s="3"/>
      <c r="J1043859" s="3"/>
      <c r="K1043859" s="3"/>
    </row>
    <row r="1043860" spans="9:11" x14ac:dyDescent="0.2">
      <c r="I1043860" s="3"/>
      <c r="J1043860" s="3"/>
      <c r="K1043860" s="3"/>
    </row>
    <row r="1043861" spans="9:11" x14ac:dyDescent="0.2">
      <c r="I1043861" s="3"/>
      <c r="J1043861" s="3"/>
      <c r="K1043861" s="3"/>
    </row>
    <row r="1043862" spans="9:11" x14ac:dyDescent="0.2">
      <c r="I1043862" s="3"/>
      <c r="J1043862" s="3"/>
      <c r="K1043862" s="3"/>
    </row>
    <row r="1043863" spans="9:11" x14ac:dyDescent="0.2">
      <c r="I1043863" s="3"/>
      <c r="J1043863" s="3"/>
      <c r="K1043863" s="3"/>
    </row>
    <row r="1043864" spans="9:11" x14ac:dyDescent="0.2">
      <c r="I1043864" s="3"/>
      <c r="J1043864" s="3"/>
      <c r="K1043864" s="3"/>
    </row>
    <row r="1043865" spans="9:11" x14ac:dyDescent="0.2">
      <c r="I1043865" s="3"/>
      <c r="J1043865" s="3"/>
      <c r="K1043865" s="3"/>
    </row>
    <row r="1043866" spans="9:11" x14ac:dyDescent="0.2">
      <c r="I1043866" s="3"/>
      <c r="J1043866" s="3"/>
      <c r="K1043866" s="3"/>
    </row>
    <row r="1043867" spans="9:11" x14ac:dyDescent="0.2">
      <c r="I1043867" s="3"/>
      <c r="J1043867" s="3"/>
      <c r="K1043867" s="3"/>
    </row>
    <row r="1043868" spans="9:11" x14ac:dyDescent="0.2">
      <c r="I1043868" s="3"/>
      <c r="J1043868" s="3"/>
      <c r="K1043868" s="3"/>
    </row>
    <row r="1043869" spans="9:11" x14ac:dyDescent="0.2">
      <c r="I1043869" s="3"/>
      <c r="J1043869" s="3"/>
      <c r="K1043869" s="3"/>
    </row>
    <row r="1043870" spans="9:11" x14ac:dyDescent="0.2">
      <c r="I1043870" s="3"/>
      <c r="J1043870" s="3"/>
      <c r="K1043870" s="3"/>
    </row>
    <row r="1043871" spans="9:11" x14ac:dyDescent="0.2">
      <c r="I1043871" s="3"/>
      <c r="J1043871" s="3"/>
      <c r="K1043871" s="3"/>
    </row>
    <row r="1043872" spans="9:11" x14ac:dyDescent="0.2">
      <c r="I1043872" s="3"/>
      <c r="J1043872" s="3"/>
      <c r="K1043872" s="3"/>
    </row>
    <row r="1043873" spans="9:11" x14ac:dyDescent="0.2">
      <c r="I1043873" s="3"/>
      <c r="J1043873" s="3"/>
      <c r="K1043873" s="3"/>
    </row>
    <row r="1043874" spans="9:11" x14ac:dyDescent="0.2">
      <c r="I1043874" s="3"/>
      <c r="J1043874" s="3"/>
      <c r="K1043874" s="3"/>
    </row>
    <row r="1043875" spans="9:11" x14ac:dyDescent="0.2">
      <c r="I1043875" s="3"/>
      <c r="J1043875" s="3"/>
      <c r="K1043875" s="3"/>
    </row>
    <row r="1043876" spans="9:11" x14ac:dyDescent="0.2">
      <c r="I1043876" s="3"/>
      <c r="J1043876" s="3"/>
      <c r="K1043876" s="3"/>
    </row>
    <row r="1043877" spans="9:11" x14ac:dyDescent="0.2">
      <c r="I1043877" s="3"/>
      <c r="J1043877" s="3"/>
      <c r="K1043877" s="3"/>
    </row>
    <row r="1043878" spans="9:11" x14ac:dyDescent="0.2">
      <c r="I1043878" s="3"/>
      <c r="J1043878" s="3"/>
      <c r="K1043878" s="3"/>
    </row>
    <row r="1043879" spans="9:11" x14ac:dyDescent="0.2">
      <c r="I1043879" s="3"/>
      <c r="J1043879" s="3"/>
      <c r="K1043879" s="3"/>
    </row>
    <row r="1043880" spans="9:11" x14ac:dyDescent="0.2">
      <c r="I1043880" s="3"/>
      <c r="J1043880" s="3"/>
      <c r="K1043880" s="3"/>
    </row>
    <row r="1043881" spans="9:11" x14ac:dyDescent="0.2">
      <c r="I1043881" s="3"/>
      <c r="J1043881" s="3"/>
      <c r="K1043881" s="3"/>
    </row>
    <row r="1043882" spans="9:11" x14ac:dyDescent="0.2">
      <c r="I1043882" s="3"/>
      <c r="J1043882" s="3"/>
      <c r="K1043882" s="3"/>
    </row>
    <row r="1043883" spans="9:11" x14ac:dyDescent="0.2">
      <c r="I1043883" s="3"/>
      <c r="J1043883" s="3"/>
      <c r="K1043883" s="3"/>
    </row>
    <row r="1043884" spans="9:11" x14ac:dyDescent="0.2">
      <c r="I1043884" s="3"/>
      <c r="J1043884" s="3"/>
      <c r="K1043884" s="3"/>
    </row>
    <row r="1043885" spans="9:11" x14ac:dyDescent="0.2">
      <c r="I1043885" s="3"/>
      <c r="J1043885" s="3"/>
      <c r="K1043885" s="3"/>
    </row>
    <row r="1043886" spans="9:11" x14ac:dyDescent="0.2">
      <c r="I1043886" s="3"/>
      <c r="J1043886" s="3"/>
      <c r="K1043886" s="3"/>
    </row>
    <row r="1043887" spans="9:11" x14ac:dyDescent="0.2">
      <c r="I1043887" s="3"/>
      <c r="J1043887" s="3"/>
      <c r="K1043887" s="3"/>
    </row>
    <row r="1043888" spans="9:11" x14ac:dyDescent="0.2">
      <c r="I1043888" s="3"/>
      <c r="J1043888" s="3"/>
      <c r="K1043888" s="3"/>
    </row>
    <row r="1043889" spans="9:11" x14ac:dyDescent="0.2">
      <c r="I1043889" s="3"/>
      <c r="J1043889" s="3"/>
      <c r="K1043889" s="3"/>
    </row>
    <row r="1043890" spans="9:11" x14ac:dyDescent="0.2">
      <c r="I1043890" s="3"/>
      <c r="J1043890" s="3"/>
      <c r="K1043890" s="3"/>
    </row>
    <row r="1043891" spans="9:11" x14ac:dyDescent="0.2">
      <c r="I1043891" s="3"/>
      <c r="J1043891" s="3"/>
      <c r="K1043891" s="3"/>
    </row>
    <row r="1043892" spans="9:11" x14ac:dyDescent="0.2">
      <c r="I1043892" s="3"/>
      <c r="J1043892" s="3"/>
      <c r="K1043892" s="3"/>
    </row>
    <row r="1043893" spans="9:11" x14ac:dyDescent="0.2">
      <c r="I1043893" s="3"/>
      <c r="J1043893" s="3"/>
      <c r="K1043893" s="3"/>
    </row>
    <row r="1043894" spans="9:11" x14ac:dyDescent="0.2">
      <c r="I1043894" s="3"/>
      <c r="J1043894" s="3"/>
      <c r="K1043894" s="3"/>
    </row>
    <row r="1043895" spans="9:11" x14ac:dyDescent="0.2">
      <c r="I1043895" s="3"/>
      <c r="J1043895" s="3"/>
      <c r="K1043895" s="3"/>
    </row>
    <row r="1043896" spans="9:11" x14ac:dyDescent="0.2">
      <c r="I1043896" s="3"/>
      <c r="J1043896" s="3"/>
      <c r="K1043896" s="3"/>
    </row>
    <row r="1043897" spans="9:11" x14ac:dyDescent="0.2">
      <c r="I1043897" s="3"/>
      <c r="J1043897" s="3"/>
      <c r="K1043897" s="3"/>
    </row>
    <row r="1043898" spans="9:11" x14ac:dyDescent="0.2">
      <c r="I1043898" s="3"/>
      <c r="J1043898" s="3"/>
      <c r="K1043898" s="3"/>
    </row>
    <row r="1043899" spans="9:11" x14ac:dyDescent="0.2">
      <c r="I1043899" s="3"/>
      <c r="J1043899" s="3"/>
      <c r="K1043899" s="3"/>
    </row>
    <row r="1043900" spans="9:11" x14ac:dyDescent="0.2">
      <c r="I1043900" s="3"/>
      <c r="J1043900" s="3"/>
      <c r="K1043900" s="3"/>
    </row>
    <row r="1043901" spans="9:11" x14ac:dyDescent="0.2">
      <c r="I1043901" s="3"/>
      <c r="J1043901" s="3"/>
      <c r="K1043901" s="3"/>
    </row>
    <row r="1043902" spans="9:11" x14ac:dyDescent="0.2">
      <c r="I1043902" s="3"/>
      <c r="J1043902" s="3"/>
      <c r="K1043902" s="3"/>
    </row>
    <row r="1043903" spans="9:11" x14ac:dyDescent="0.2">
      <c r="I1043903" s="3"/>
      <c r="J1043903" s="3"/>
      <c r="K1043903" s="3"/>
    </row>
    <row r="1043904" spans="9:11" x14ac:dyDescent="0.2">
      <c r="I1043904" s="3"/>
      <c r="J1043904" s="3"/>
      <c r="K1043904" s="3"/>
    </row>
    <row r="1043905" spans="9:11" x14ac:dyDescent="0.2">
      <c r="I1043905" s="3"/>
      <c r="J1043905" s="3"/>
      <c r="K1043905" s="3"/>
    </row>
    <row r="1043906" spans="9:11" x14ac:dyDescent="0.2">
      <c r="I1043906" s="3"/>
      <c r="J1043906" s="3"/>
      <c r="K1043906" s="3"/>
    </row>
    <row r="1043907" spans="9:11" x14ac:dyDescent="0.2">
      <c r="I1043907" s="3"/>
      <c r="J1043907" s="3"/>
      <c r="K1043907" s="3"/>
    </row>
    <row r="1043908" spans="9:11" x14ac:dyDescent="0.2">
      <c r="I1043908" s="3"/>
      <c r="J1043908" s="3"/>
      <c r="K1043908" s="3"/>
    </row>
    <row r="1043909" spans="9:11" x14ac:dyDescent="0.2">
      <c r="I1043909" s="3"/>
      <c r="J1043909" s="3"/>
      <c r="K1043909" s="3"/>
    </row>
    <row r="1043910" spans="9:11" x14ac:dyDescent="0.2">
      <c r="I1043910" s="3"/>
      <c r="J1043910" s="3"/>
      <c r="K1043910" s="3"/>
    </row>
    <row r="1043911" spans="9:11" x14ac:dyDescent="0.2">
      <c r="I1043911" s="3"/>
      <c r="J1043911" s="3"/>
      <c r="K1043911" s="3"/>
    </row>
    <row r="1043912" spans="9:11" x14ac:dyDescent="0.2">
      <c r="I1043912" s="3"/>
      <c r="J1043912" s="3"/>
      <c r="K1043912" s="3"/>
    </row>
    <row r="1043913" spans="9:11" x14ac:dyDescent="0.2">
      <c r="I1043913" s="3"/>
      <c r="J1043913" s="3"/>
      <c r="K1043913" s="3"/>
    </row>
    <row r="1043914" spans="9:11" x14ac:dyDescent="0.2">
      <c r="I1043914" s="3"/>
      <c r="J1043914" s="3"/>
      <c r="K1043914" s="3"/>
    </row>
    <row r="1043915" spans="9:11" x14ac:dyDescent="0.2">
      <c r="I1043915" s="3"/>
      <c r="J1043915" s="3"/>
      <c r="K1043915" s="3"/>
    </row>
    <row r="1043916" spans="9:11" x14ac:dyDescent="0.2">
      <c r="I1043916" s="3"/>
      <c r="J1043916" s="3"/>
      <c r="K1043916" s="3"/>
    </row>
    <row r="1043917" spans="9:11" x14ac:dyDescent="0.2">
      <c r="I1043917" s="3"/>
      <c r="J1043917" s="3"/>
      <c r="K1043917" s="3"/>
    </row>
    <row r="1043918" spans="9:11" x14ac:dyDescent="0.2">
      <c r="I1043918" s="3"/>
      <c r="J1043918" s="3"/>
      <c r="K1043918" s="3"/>
    </row>
    <row r="1043919" spans="9:11" x14ac:dyDescent="0.2">
      <c r="I1043919" s="3"/>
      <c r="J1043919" s="3"/>
      <c r="K1043919" s="3"/>
    </row>
    <row r="1043920" spans="9:11" x14ac:dyDescent="0.2">
      <c r="I1043920" s="3"/>
      <c r="J1043920" s="3"/>
      <c r="K1043920" s="3"/>
    </row>
    <row r="1043921" spans="9:11" x14ac:dyDescent="0.2">
      <c r="I1043921" s="3"/>
      <c r="J1043921" s="3"/>
      <c r="K1043921" s="3"/>
    </row>
    <row r="1043922" spans="9:11" x14ac:dyDescent="0.2">
      <c r="I1043922" s="3"/>
      <c r="J1043922" s="3"/>
      <c r="K1043922" s="3"/>
    </row>
    <row r="1043923" spans="9:11" x14ac:dyDescent="0.2">
      <c r="I1043923" s="3"/>
      <c r="J1043923" s="3"/>
      <c r="K1043923" s="3"/>
    </row>
    <row r="1043924" spans="9:11" x14ac:dyDescent="0.2">
      <c r="I1043924" s="3"/>
      <c r="J1043924" s="3"/>
      <c r="K1043924" s="3"/>
    </row>
    <row r="1043925" spans="9:11" x14ac:dyDescent="0.2">
      <c r="I1043925" s="3"/>
      <c r="J1043925" s="3"/>
      <c r="K1043925" s="3"/>
    </row>
    <row r="1043926" spans="9:11" x14ac:dyDescent="0.2">
      <c r="I1043926" s="3"/>
      <c r="J1043926" s="3"/>
      <c r="K1043926" s="3"/>
    </row>
    <row r="1043927" spans="9:11" x14ac:dyDescent="0.2">
      <c r="I1043927" s="3"/>
      <c r="J1043927" s="3"/>
      <c r="K1043927" s="3"/>
    </row>
    <row r="1043928" spans="9:11" x14ac:dyDescent="0.2">
      <c r="I1043928" s="3"/>
      <c r="J1043928" s="3"/>
      <c r="K1043928" s="3"/>
    </row>
    <row r="1043929" spans="9:11" x14ac:dyDescent="0.2">
      <c r="I1043929" s="3"/>
      <c r="J1043929" s="3"/>
      <c r="K1043929" s="3"/>
    </row>
    <row r="1043930" spans="9:11" x14ac:dyDescent="0.2">
      <c r="I1043930" s="3"/>
      <c r="J1043930" s="3"/>
      <c r="K1043930" s="3"/>
    </row>
    <row r="1043931" spans="9:11" x14ac:dyDescent="0.2">
      <c r="I1043931" s="3"/>
      <c r="J1043931" s="3"/>
      <c r="K1043931" s="3"/>
    </row>
    <row r="1043932" spans="9:11" x14ac:dyDescent="0.2">
      <c r="I1043932" s="3"/>
      <c r="J1043932" s="3"/>
      <c r="K1043932" s="3"/>
    </row>
    <row r="1043933" spans="9:11" x14ac:dyDescent="0.2">
      <c r="I1043933" s="3"/>
      <c r="J1043933" s="3"/>
      <c r="K1043933" s="3"/>
    </row>
    <row r="1043934" spans="9:11" x14ac:dyDescent="0.2">
      <c r="I1043934" s="3"/>
      <c r="J1043934" s="3"/>
      <c r="K1043934" s="3"/>
    </row>
    <row r="1043935" spans="9:11" x14ac:dyDescent="0.2">
      <c r="I1043935" s="3"/>
      <c r="J1043935" s="3"/>
      <c r="K1043935" s="3"/>
    </row>
    <row r="1043936" spans="9:11" x14ac:dyDescent="0.2">
      <c r="I1043936" s="3"/>
      <c r="J1043936" s="3"/>
      <c r="K1043936" s="3"/>
    </row>
    <row r="1043937" spans="9:11" x14ac:dyDescent="0.2">
      <c r="I1043937" s="3"/>
      <c r="J1043937" s="3"/>
      <c r="K1043937" s="3"/>
    </row>
    <row r="1043938" spans="9:11" x14ac:dyDescent="0.2">
      <c r="I1043938" s="3"/>
      <c r="J1043938" s="3"/>
      <c r="K1043938" s="3"/>
    </row>
    <row r="1043939" spans="9:11" x14ac:dyDescent="0.2">
      <c r="I1043939" s="3"/>
      <c r="J1043939" s="3"/>
      <c r="K1043939" s="3"/>
    </row>
    <row r="1043940" spans="9:11" x14ac:dyDescent="0.2">
      <c r="I1043940" s="3"/>
      <c r="J1043940" s="3"/>
      <c r="K1043940" s="3"/>
    </row>
    <row r="1043941" spans="9:11" x14ac:dyDescent="0.2">
      <c r="I1043941" s="3"/>
      <c r="J1043941" s="3"/>
      <c r="K1043941" s="3"/>
    </row>
    <row r="1043942" spans="9:11" x14ac:dyDescent="0.2">
      <c r="I1043942" s="3"/>
      <c r="J1043942" s="3"/>
      <c r="K1043942" s="3"/>
    </row>
    <row r="1043943" spans="9:11" x14ac:dyDescent="0.2">
      <c r="I1043943" s="3"/>
      <c r="J1043943" s="3"/>
      <c r="K1043943" s="3"/>
    </row>
    <row r="1043944" spans="9:11" x14ac:dyDescent="0.2">
      <c r="I1043944" s="3"/>
      <c r="J1043944" s="3"/>
      <c r="K1043944" s="3"/>
    </row>
    <row r="1043945" spans="9:11" x14ac:dyDescent="0.2">
      <c r="I1043945" s="3"/>
      <c r="J1043945" s="3"/>
      <c r="K1043945" s="3"/>
    </row>
    <row r="1043946" spans="9:11" x14ac:dyDescent="0.2">
      <c r="I1043946" s="3"/>
      <c r="J1043946" s="3"/>
      <c r="K1043946" s="3"/>
    </row>
    <row r="1043947" spans="9:11" x14ac:dyDescent="0.2">
      <c r="I1043947" s="3"/>
      <c r="J1043947" s="3"/>
      <c r="K1043947" s="3"/>
    </row>
    <row r="1043948" spans="9:11" x14ac:dyDescent="0.2">
      <c r="I1043948" s="3"/>
      <c r="J1043948" s="3"/>
      <c r="K1043948" s="3"/>
    </row>
    <row r="1043949" spans="9:11" x14ac:dyDescent="0.2">
      <c r="I1043949" s="3"/>
      <c r="J1043949" s="3"/>
      <c r="K1043949" s="3"/>
    </row>
    <row r="1043950" spans="9:11" x14ac:dyDescent="0.2">
      <c r="I1043950" s="3"/>
      <c r="J1043950" s="3"/>
      <c r="K1043950" s="3"/>
    </row>
    <row r="1043951" spans="9:11" x14ac:dyDescent="0.2">
      <c r="I1043951" s="3"/>
      <c r="J1043951" s="3"/>
      <c r="K1043951" s="3"/>
    </row>
    <row r="1043952" spans="9:11" x14ac:dyDescent="0.2">
      <c r="I1043952" s="3"/>
      <c r="J1043952" s="3"/>
      <c r="K1043952" s="3"/>
    </row>
    <row r="1043953" spans="9:11" x14ac:dyDescent="0.2">
      <c r="I1043953" s="3"/>
      <c r="J1043953" s="3"/>
      <c r="K1043953" s="3"/>
    </row>
    <row r="1043954" spans="9:11" x14ac:dyDescent="0.2">
      <c r="I1043954" s="3"/>
      <c r="J1043954" s="3"/>
      <c r="K1043954" s="3"/>
    </row>
    <row r="1043955" spans="9:11" x14ac:dyDescent="0.2">
      <c r="I1043955" s="3"/>
      <c r="J1043955" s="3"/>
      <c r="K1043955" s="3"/>
    </row>
    <row r="1043956" spans="9:11" x14ac:dyDescent="0.2">
      <c r="I1043956" s="3"/>
      <c r="J1043956" s="3"/>
      <c r="K1043956" s="3"/>
    </row>
    <row r="1043957" spans="9:11" x14ac:dyDescent="0.2">
      <c r="I1043957" s="3"/>
      <c r="J1043957" s="3"/>
      <c r="K1043957" s="3"/>
    </row>
    <row r="1043958" spans="9:11" x14ac:dyDescent="0.2">
      <c r="I1043958" s="3"/>
      <c r="J1043958" s="3"/>
      <c r="K1043958" s="3"/>
    </row>
    <row r="1043959" spans="9:11" x14ac:dyDescent="0.2">
      <c r="I1043959" s="3"/>
      <c r="J1043959" s="3"/>
      <c r="K1043959" s="3"/>
    </row>
    <row r="1043960" spans="9:11" x14ac:dyDescent="0.2">
      <c r="I1043960" s="3"/>
      <c r="J1043960" s="3"/>
      <c r="K1043960" s="3"/>
    </row>
    <row r="1043961" spans="9:11" x14ac:dyDescent="0.2">
      <c r="I1043961" s="3"/>
      <c r="J1043961" s="3"/>
      <c r="K1043961" s="3"/>
    </row>
    <row r="1043962" spans="9:11" x14ac:dyDescent="0.2">
      <c r="I1043962" s="3"/>
      <c r="J1043962" s="3"/>
      <c r="K1043962" s="3"/>
    </row>
    <row r="1043963" spans="9:11" x14ac:dyDescent="0.2">
      <c r="I1043963" s="3"/>
      <c r="J1043963" s="3"/>
      <c r="K1043963" s="3"/>
    </row>
    <row r="1043964" spans="9:11" x14ac:dyDescent="0.2">
      <c r="I1043964" s="3"/>
      <c r="J1043964" s="3"/>
      <c r="K1043964" s="3"/>
    </row>
    <row r="1043965" spans="9:11" x14ac:dyDescent="0.2">
      <c r="I1043965" s="3"/>
      <c r="J1043965" s="3"/>
      <c r="K1043965" s="3"/>
    </row>
    <row r="1043966" spans="9:11" x14ac:dyDescent="0.2">
      <c r="I1043966" s="3"/>
      <c r="J1043966" s="3"/>
      <c r="K1043966" s="3"/>
    </row>
    <row r="1043967" spans="9:11" x14ac:dyDescent="0.2">
      <c r="I1043967" s="3"/>
      <c r="J1043967" s="3"/>
      <c r="K1043967" s="3"/>
    </row>
    <row r="1043968" spans="9:11" x14ac:dyDescent="0.2">
      <c r="I1043968" s="3"/>
      <c r="J1043968" s="3"/>
      <c r="K1043968" s="3"/>
    </row>
    <row r="1043969" spans="9:11" x14ac:dyDescent="0.2">
      <c r="I1043969" s="3"/>
      <c r="J1043969" s="3"/>
      <c r="K1043969" s="3"/>
    </row>
    <row r="1043970" spans="9:11" x14ac:dyDescent="0.2">
      <c r="I1043970" s="3"/>
      <c r="J1043970" s="3"/>
      <c r="K1043970" s="3"/>
    </row>
    <row r="1043971" spans="9:11" x14ac:dyDescent="0.2">
      <c r="I1043971" s="3"/>
      <c r="J1043971" s="3"/>
      <c r="K1043971" s="3"/>
    </row>
    <row r="1043972" spans="9:11" x14ac:dyDescent="0.2">
      <c r="I1043972" s="3"/>
      <c r="J1043972" s="3"/>
      <c r="K1043972" s="3"/>
    </row>
    <row r="1043973" spans="9:11" x14ac:dyDescent="0.2">
      <c r="I1043973" s="3"/>
      <c r="J1043973" s="3"/>
      <c r="K1043973" s="3"/>
    </row>
    <row r="1043974" spans="9:11" x14ac:dyDescent="0.2">
      <c r="I1043974" s="3"/>
      <c r="J1043974" s="3"/>
      <c r="K1043974" s="3"/>
    </row>
    <row r="1043975" spans="9:11" x14ac:dyDescent="0.2">
      <c r="I1043975" s="3"/>
      <c r="J1043975" s="3"/>
      <c r="K1043975" s="3"/>
    </row>
    <row r="1043976" spans="9:11" x14ac:dyDescent="0.2">
      <c r="I1043976" s="3"/>
      <c r="J1043976" s="3"/>
      <c r="K1043976" s="3"/>
    </row>
    <row r="1043977" spans="9:11" x14ac:dyDescent="0.2">
      <c r="I1043977" s="3"/>
      <c r="J1043977" s="3"/>
      <c r="K1043977" s="3"/>
    </row>
    <row r="1043978" spans="9:11" x14ac:dyDescent="0.2">
      <c r="I1043978" s="3"/>
      <c r="J1043978" s="3"/>
      <c r="K1043978" s="3"/>
    </row>
    <row r="1043979" spans="9:11" x14ac:dyDescent="0.2">
      <c r="I1043979" s="3"/>
      <c r="J1043979" s="3"/>
      <c r="K1043979" s="3"/>
    </row>
    <row r="1043980" spans="9:11" x14ac:dyDescent="0.2">
      <c r="I1043980" s="3"/>
      <c r="J1043980" s="3"/>
      <c r="K1043980" s="3"/>
    </row>
    <row r="1043981" spans="9:11" x14ac:dyDescent="0.2">
      <c r="I1043981" s="3"/>
      <c r="J1043981" s="3"/>
      <c r="K1043981" s="3"/>
    </row>
    <row r="1043982" spans="9:11" x14ac:dyDescent="0.2">
      <c r="I1043982" s="3"/>
      <c r="J1043982" s="3"/>
      <c r="K1043982" s="3"/>
    </row>
    <row r="1043983" spans="9:11" x14ac:dyDescent="0.2">
      <c r="I1043983" s="3"/>
      <c r="J1043983" s="3"/>
      <c r="K1043983" s="3"/>
    </row>
    <row r="1043984" spans="9:11" x14ac:dyDescent="0.2">
      <c r="I1043984" s="3"/>
      <c r="J1043984" s="3"/>
      <c r="K1043984" s="3"/>
    </row>
    <row r="1043985" spans="9:11" x14ac:dyDescent="0.2">
      <c r="I1043985" s="3"/>
      <c r="J1043985" s="3"/>
      <c r="K1043985" s="3"/>
    </row>
    <row r="1043986" spans="9:11" x14ac:dyDescent="0.2">
      <c r="I1043986" s="3"/>
      <c r="J1043986" s="3"/>
      <c r="K1043986" s="3"/>
    </row>
    <row r="1043987" spans="9:11" x14ac:dyDescent="0.2">
      <c r="I1043987" s="3"/>
      <c r="J1043987" s="3"/>
      <c r="K1043987" s="3"/>
    </row>
    <row r="1043988" spans="9:11" x14ac:dyDescent="0.2">
      <c r="I1043988" s="3"/>
      <c r="J1043988" s="3"/>
      <c r="K1043988" s="3"/>
    </row>
    <row r="1043989" spans="9:11" x14ac:dyDescent="0.2">
      <c r="I1043989" s="3"/>
      <c r="J1043989" s="3"/>
      <c r="K1043989" s="3"/>
    </row>
    <row r="1043990" spans="9:11" x14ac:dyDescent="0.2">
      <c r="I1043990" s="3"/>
      <c r="J1043990" s="3"/>
      <c r="K1043990" s="3"/>
    </row>
    <row r="1043991" spans="9:11" x14ac:dyDescent="0.2">
      <c r="I1043991" s="3"/>
      <c r="J1043991" s="3"/>
      <c r="K1043991" s="3"/>
    </row>
    <row r="1043992" spans="9:11" x14ac:dyDescent="0.2">
      <c r="I1043992" s="3"/>
      <c r="J1043992" s="3"/>
      <c r="K1043992" s="3"/>
    </row>
    <row r="1043993" spans="9:11" x14ac:dyDescent="0.2">
      <c r="I1043993" s="3"/>
      <c r="J1043993" s="3"/>
      <c r="K1043993" s="3"/>
    </row>
    <row r="1043994" spans="9:11" x14ac:dyDescent="0.2">
      <c r="I1043994" s="3"/>
      <c r="J1043994" s="3"/>
      <c r="K1043994" s="3"/>
    </row>
    <row r="1043995" spans="9:11" x14ac:dyDescent="0.2">
      <c r="I1043995" s="3"/>
      <c r="J1043995" s="3"/>
      <c r="K1043995" s="3"/>
    </row>
    <row r="1043996" spans="9:11" x14ac:dyDescent="0.2">
      <c r="I1043996" s="3"/>
      <c r="J1043996" s="3"/>
      <c r="K1043996" s="3"/>
    </row>
    <row r="1043997" spans="9:11" x14ac:dyDescent="0.2">
      <c r="I1043997" s="3"/>
      <c r="J1043997" s="3"/>
      <c r="K1043997" s="3"/>
    </row>
    <row r="1043998" spans="9:11" x14ac:dyDescent="0.2">
      <c r="I1043998" s="3"/>
      <c r="J1043998" s="3"/>
      <c r="K1043998" s="3"/>
    </row>
    <row r="1043999" spans="9:11" x14ac:dyDescent="0.2">
      <c r="I1043999" s="3"/>
      <c r="J1043999" s="3"/>
      <c r="K1043999" s="3"/>
    </row>
    <row r="1044000" spans="9:11" x14ac:dyDescent="0.2">
      <c r="I1044000" s="3"/>
      <c r="J1044000" s="3"/>
      <c r="K1044000" s="3"/>
    </row>
    <row r="1044001" spans="9:11" x14ac:dyDescent="0.2">
      <c r="I1044001" s="3"/>
      <c r="J1044001" s="3"/>
      <c r="K1044001" s="3"/>
    </row>
    <row r="1044002" spans="9:11" x14ac:dyDescent="0.2">
      <c r="I1044002" s="3"/>
      <c r="J1044002" s="3"/>
      <c r="K1044002" s="3"/>
    </row>
    <row r="1044003" spans="9:11" x14ac:dyDescent="0.2">
      <c r="I1044003" s="3"/>
      <c r="J1044003" s="3"/>
      <c r="K1044003" s="3"/>
    </row>
    <row r="1044004" spans="9:11" x14ac:dyDescent="0.2">
      <c r="I1044004" s="3"/>
      <c r="J1044004" s="3"/>
      <c r="K1044004" s="3"/>
    </row>
    <row r="1044005" spans="9:11" x14ac:dyDescent="0.2">
      <c r="I1044005" s="3"/>
      <c r="J1044005" s="3"/>
      <c r="K1044005" s="3"/>
    </row>
    <row r="1044006" spans="9:11" x14ac:dyDescent="0.2">
      <c r="I1044006" s="3"/>
      <c r="J1044006" s="3"/>
      <c r="K1044006" s="3"/>
    </row>
    <row r="1044007" spans="9:11" x14ac:dyDescent="0.2">
      <c r="I1044007" s="3"/>
      <c r="J1044007" s="3"/>
      <c r="K1044007" s="3"/>
    </row>
    <row r="1044008" spans="9:11" x14ac:dyDescent="0.2">
      <c r="I1044008" s="3"/>
      <c r="J1044008" s="3"/>
      <c r="K1044008" s="3"/>
    </row>
    <row r="1044009" spans="9:11" x14ac:dyDescent="0.2">
      <c r="I1044009" s="3"/>
      <c r="J1044009" s="3"/>
      <c r="K1044009" s="3"/>
    </row>
    <row r="1044010" spans="9:11" x14ac:dyDescent="0.2">
      <c r="I1044010" s="3"/>
      <c r="J1044010" s="3"/>
      <c r="K1044010" s="3"/>
    </row>
    <row r="1044011" spans="9:11" x14ac:dyDescent="0.2">
      <c r="I1044011" s="3"/>
      <c r="J1044011" s="3"/>
      <c r="K1044011" s="3"/>
    </row>
    <row r="1044012" spans="9:11" x14ac:dyDescent="0.2">
      <c r="I1044012" s="3"/>
      <c r="J1044012" s="3"/>
      <c r="K1044012" s="3"/>
    </row>
    <row r="1044013" spans="9:11" x14ac:dyDescent="0.2">
      <c r="I1044013" s="3"/>
      <c r="J1044013" s="3"/>
      <c r="K1044013" s="3"/>
    </row>
    <row r="1044014" spans="9:11" x14ac:dyDescent="0.2">
      <c r="I1044014" s="3"/>
      <c r="J1044014" s="3"/>
      <c r="K1044014" s="3"/>
    </row>
    <row r="1044015" spans="9:11" x14ac:dyDescent="0.2">
      <c r="I1044015" s="3"/>
      <c r="J1044015" s="3"/>
      <c r="K1044015" s="3"/>
    </row>
    <row r="1044016" spans="9:11" x14ac:dyDescent="0.2">
      <c r="I1044016" s="3"/>
      <c r="J1044016" s="3"/>
      <c r="K1044016" s="3"/>
    </row>
    <row r="1044017" spans="9:11" x14ac:dyDescent="0.2">
      <c r="I1044017" s="3"/>
      <c r="J1044017" s="3"/>
      <c r="K1044017" s="3"/>
    </row>
    <row r="1044018" spans="9:11" x14ac:dyDescent="0.2">
      <c r="I1044018" s="3"/>
      <c r="J1044018" s="3"/>
      <c r="K1044018" s="3"/>
    </row>
    <row r="1044019" spans="9:11" x14ac:dyDescent="0.2">
      <c r="I1044019" s="3"/>
      <c r="J1044019" s="3"/>
      <c r="K1044019" s="3"/>
    </row>
    <row r="1044020" spans="9:11" x14ac:dyDescent="0.2">
      <c r="I1044020" s="3"/>
      <c r="J1044020" s="3"/>
      <c r="K1044020" s="3"/>
    </row>
    <row r="1044021" spans="9:11" x14ac:dyDescent="0.2">
      <c r="I1044021" s="3"/>
      <c r="J1044021" s="3"/>
      <c r="K1044021" s="3"/>
    </row>
    <row r="1044022" spans="9:11" x14ac:dyDescent="0.2">
      <c r="I1044022" s="3"/>
      <c r="J1044022" s="3"/>
      <c r="K1044022" s="3"/>
    </row>
    <row r="1044023" spans="9:11" x14ac:dyDescent="0.2">
      <c r="I1044023" s="3"/>
      <c r="J1044023" s="3"/>
      <c r="K1044023" s="3"/>
    </row>
    <row r="1044024" spans="9:11" x14ac:dyDescent="0.2">
      <c r="I1044024" s="3"/>
      <c r="J1044024" s="3"/>
      <c r="K1044024" s="3"/>
    </row>
    <row r="1044025" spans="9:11" x14ac:dyDescent="0.2">
      <c r="I1044025" s="3"/>
      <c r="J1044025" s="3"/>
      <c r="K1044025" s="3"/>
    </row>
    <row r="1044026" spans="9:11" x14ac:dyDescent="0.2">
      <c r="I1044026" s="3"/>
      <c r="J1044026" s="3"/>
      <c r="K1044026" s="3"/>
    </row>
    <row r="1044027" spans="9:11" x14ac:dyDescent="0.2">
      <c r="I1044027" s="3"/>
      <c r="J1044027" s="3"/>
      <c r="K1044027" s="3"/>
    </row>
    <row r="1044028" spans="9:11" x14ac:dyDescent="0.2">
      <c r="I1044028" s="3"/>
      <c r="J1044028" s="3"/>
      <c r="K1044028" s="3"/>
    </row>
    <row r="1044029" spans="9:11" x14ac:dyDescent="0.2">
      <c r="I1044029" s="3"/>
      <c r="J1044029" s="3"/>
      <c r="K1044029" s="3"/>
    </row>
    <row r="1044030" spans="9:11" x14ac:dyDescent="0.2">
      <c r="I1044030" s="3"/>
      <c r="J1044030" s="3"/>
      <c r="K1044030" s="3"/>
    </row>
    <row r="1044031" spans="9:11" x14ac:dyDescent="0.2">
      <c r="I1044031" s="3"/>
      <c r="J1044031" s="3"/>
      <c r="K1044031" s="3"/>
    </row>
    <row r="1044032" spans="9:11" x14ac:dyDescent="0.2">
      <c r="I1044032" s="3"/>
      <c r="J1044032" s="3"/>
      <c r="K1044032" s="3"/>
    </row>
    <row r="1044033" spans="9:11" x14ac:dyDescent="0.2">
      <c r="I1044033" s="3"/>
      <c r="J1044033" s="3"/>
      <c r="K1044033" s="3"/>
    </row>
    <row r="1044034" spans="9:11" x14ac:dyDescent="0.2">
      <c r="I1044034" s="3"/>
      <c r="J1044034" s="3"/>
      <c r="K1044034" s="3"/>
    </row>
    <row r="1044035" spans="9:11" x14ac:dyDescent="0.2">
      <c r="I1044035" s="3"/>
      <c r="J1044035" s="3"/>
      <c r="K1044035" s="3"/>
    </row>
    <row r="1044036" spans="9:11" x14ac:dyDescent="0.2">
      <c r="I1044036" s="3"/>
      <c r="J1044036" s="3"/>
      <c r="K1044036" s="3"/>
    </row>
    <row r="1044037" spans="9:11" x14ac:dyDescent="0.2">
      <c r="I1044037" s="3"/>
      <c r="J1044037" s="3"/>
      <c r="K1044037" s="3"/>
    </row>
    <row r="1044038" spans="9:11" x14ac:dyDescent="0.2">
      <c r="I1044038" s="3"/>
      <c r="J1044038" s="3"/>
      <c r="K1044038" s="3"/>
    </row>
    <row r="1044039" spans="9:11" x14ac:dyDescent="0.2">
      <c r="I1044039" s="3"/>
      <c r="J1044039" s="3"/>
      <c r="K1044039" s="3"/>
    </row>
    <row r="1044040" spans="9:11" x14ac:dyDescent="0.2">
      <c r="I1044040" s="3"/>
      <c r="J1044040" s="3"/>
      <c r="K1044040" s="3"/>
    </row>
    <row r="1044041" spans="9:11" x14ac:dyDescent="0.2">
      <c r="I1044041" s="3"/>
      <c r="J1044041" s="3"/>
      <c r="K1044041" s="3"/>
    </row>
    <row r="1044042" spans="9:11" x14ac:dyDescent="0.2">
      <c r="I1044042" s="3"/>
      <c r="J1044042" s="3"/>
      <c r="K1044042" s="3"/>
    </row>
    <row r="1044043" spans="9:11" x14ac:dyDescent="0.2">
      <c r="I1044043" s="3"/>
      <c r="J1044043" s="3"/>
      <c r="K1044043" s="3"/>
    </row>
    <row r="1044044" spans="9:11" x14ac:dyDescent="0.2">
      <c r="I1044044" s="3"/>
      <c r="J1044044" s="3"/>
      <c r="K1044044" s="3"/>
    </row>
    <row r="1044045" spans="9:11" x14ac:dyDescent="0.2">
      <c r="I1044045" s="3"/>
      <c r="J1044045" s="3"/>
      <c r="K1044045" s="3"/>
    </row>
    <row r="1044046" spans="9:11" x14ac:dyDescent="0.2">
      <c r="I1044046" s="3"/>
      <c r="J1044046" s="3"/>
      <c r="K1044046" s="3"/>
    </row>
    <row r="1044047" spans="9:11" x14ac:dyDescent="0.2">
      <c r="I1044047" s="3"/>
      <c r="J1044047" s="3"/>
      <c r="K1044047" s="3"/>
    </row>
    <row r="1044048" spans="9:11" x14ac:dyDescent="0.2">
      <c r="I1044048" s="3"/>
      <c r="J1044048" s="3"/>
      <c r="K1044048" s="3"/>
    </row>
    <row r="1044049" spans="9:11" x14ac:dyDescent="0.2">
      <c r="I1044049" s="3"/>
      <c r="J1044049" s="3"/>
      <c r="K1044049" s="3"/>
    </row>
    <row r="1044050" spans="9:11" x14ac:dyDescent="0.2">
      <c r="I1044050" s="3"/>
      <c r="J1044050" s="3"/>
      <c r="K1044050" s="3"/>
    </row>
    <row r="1044051" spans="9:11" x14ac:dyDescent="0.2">
      <c r="I1044051" s="3"/>
      <c r="J1044051" s="3"/>
      <c r="K1044051" s="3"/>
    </row>
    <row r="1044052" spans="9:11" x14ac:dyDescent="0.2">
      <c r="I1044052" s="3"/>
      <c r="J1044052" s="3"/>
      <c r="K1044052" s="3"/>
    </row>
    <row r="1044053" spans="9:11" x14ac:dyDescent="0.2">
      <c r="I1044053" s="3"/>
      <c r="J1044053" s="3"/>
      <c r="K1044053" s="3"/>
    </row>
    <row r="1044054" spans="9:11" x14ac:dyDescent="0.2">
      <c r="I1044054" s="3"/>
      <c r="J1044054" s="3"/>
      <c r="K1044054" s="3"/>
    </row>
    <row r="1044055" spans="9:11" x14ac:dyDescent="0.2">
      <c r="I1044055" s="3"/>
      <c r="J1044055" s="3"/>
      <c r="K1044055" s="3"/>
    </row>
    <row r="1044056" spans="9:11" x14ac:dyDescent="0.2">
      <c r="I1044056" s="3"/>
      <c r="J1044056" s="3"/>
      <c r="K1044056" s="3"/>
    </row>
    <row r="1044057" spans="9:11" x14ac:dyDescent="0.2">
      <c r="I1044057" s="3"/>
      <c r="J1044057" s="3"/>
      <c r="K1044057" s="3"/>
    </row>
    <row r="1044058" spans="9:11" x14ac:dyDescent="0.2">
      <c r="I1044058" s="3"/>
      <c r="J1044058" s="3"/>
      <c r="K1044058" s="3"/>
    </row>
    <row r="1044059" spans="9:11" x14ac:dyDescent="0.2">
      <c r="I1044059" s="3"/>
      <c r="J1044059" s="3"/>
      <c r="K1044059" s="3"/>
    </row>
    <row r="1044060" spans="9:11" x14ac:dyDescent="0.2">
      <c r="I1044060" s="3"/>
      <c r="J1044060" s="3"/>
      <c r="K1044060" s="3"/>
    </row>
    <row r="1044061" spans="9:11" x14ac:dyDescent="0.2">
      <c r="I1044061" s="3"/>
      <c r="J1044061" s="3"/>
      <c r="K1044061" s="3"/>
    </row>
    <row r="1044062" spans="9:11" x14ac:dyDescent="0.2">
      <c r="I1044062" s="3"/>
      <c r="J1044062" s="3"/>
      <c r="K1044062" s="3"/>
    </row>
    <row r="1044063" spans="9:11" x14ac:dyDescent="0.2">
      <c r="I1044063" s="3"/>
      <c r="J1044063" s="3"/>
      <c r="K1044063" s="3"/>
    </row>
    <row r="1044064" spans="9:11" x14ac:dyDescent="0.2">
      <c r="I1044064" s="3"/>
      <c r="J1044064" s="3"/>
      <c r="K1044064" s="3"/>
    </row>
    <row r="1044065" spans="9:11" x14ac:dyDescent="0.2">
      <c r="I1044065" s="3"/>
      <c r="J1044065" s="3"/>
      <c r="K1044065" s="3"/>
    </row>
    <row r="1044066" spans="9:11" x14ac:dyDescent="0.2">
      <c r="I1044066" s="3"/>
      <c r="J1044066" s="3"/>
      <c r="K1044066" s="3"/>
    </row>
    <row r="1044067" spans="9:11" x14ac:dyDescent="0.2">
      <c r="I1044067" s="3"/>
      <c r="J1044067" s="3"/>
      <c r="K1044067" s="3"/>
    </row>
    <row r="1044068" spans="9:11" x14ac:dyDescent="0.2">
      <c r="I1044068" s="3"/>
      <c r="J1044068" s="3"/>
      <c r="K1044068" s="3"/>
    </row>
    <row r="1044069" spans="9:11" x14ac:dyDescent="0.2">
      <c r="I1044069" s="3"/>
      <c r="J1044069" s="3"/>
      <c r="K1044069" s="3"/>
    </row>
    <row r="1044070" spans="9:11" x14ac:dyDescent="0.2">
      <c r="I1044070" s="3"/>
      <c r="J1044070" s="3"/>
      <c r="K1044070" s="3"/>
    </row>
    <row r="1044071" spans="9:11" x14ac:dyDescent="0.2">
      <c r="I1044071" s="3"/>
      <c r="J1044071" s="3"/>
      <c r="K1044071" s="3"/>
    </row>
    <row r="1044072" spans="9:11" x14ac:dyDescent="0.2">
      <c r="I1044072" s="3"/>
      <c r="J1044072" s="3"/>
      <c r="K1044072" s="3"/>
    </row>
    <row r="1044073" spans="9:11" x14ac:dyDescent="0.2">
      <c r="I1044073" s="3"/>
      <c r="J1044073" s="3"/>
      <c r="K1044073" s="3"/>
    </row>
    <row r="1044074" spans="9:11" x14ac:dyDescent="0.2">
      <c r="I1044074" s="3"/>
      <c r="J1044074" s="3"/>
      <c r="K1044074" s="3"/>
    </row>
    <row r="1044075" spans="9:11" x14ac:dyDescent="0.2">
      <c r="I1044075" s="3"/>
      <c r="J1044075" s="3"/>
      <c r="K1044075" s="3"/>
    </row>
    <row r="1044076" spans="9:11" x14ac:dyDescent="0.2">
      <c r="I1044076" s="3"/>
      <c r="J1044076" s="3"/>
      <c r="K1044076" s="3"/>
    </row>
    <row r="1044077" spans="9:11" x14ac:dyDescent="0.2">
      <c r="I1044077" s="3"/>
      <c r="J1044077" s="3"/>
      <c r="K1044077" s="3"/>
    </row>
    <row r="1044078" spans="9:11" x14ac:dyDescent="0.2">
      <c r="I1044078" s="3"/>
      <c r="J1044078" s="3"/>
      <c r="K1044078" s="3"/>
    </row>
    <row r="1044079" spans="9:11" x14ac:dyDescent="0.2">
      <c r="I1044079" s="3"/>
      <c r="J1044079" s="3"/>
      <c r="K1044079" s="3"/>
    </row>
    <row r="1044080" spans="9:11" x14ac:dyDescent="0.2">
      <c r="I1044080" s="3"/>
      <c r="J1044080" s="3"/>
      <c r="K1044080" s="3"/>
    </row>
    <row r="1044081" spans="9:11" x14ac:dyDescent="0.2">
      <c r="I1044081" s="3"/>
      <c r="J1044081" s="3"/>
      <c r="K1044081" s="3"/>
    </row>
    <row r="1044082" spans="9:11" x14ac:dyDescent="0.2">
      <c r="I1044082" s="3"/>
      <c r="J1044082" s="3"/>
      <c r="K1044082" s="3"/>
    </row>
    <row r="1044083" spans="9:11" x14ac:dyDescent="0.2">
      <c r="I1044083" s="3"/>
      <c r="J1044083" s="3"/>
      <c r="K1044083" s="3"/>
    </row>
    <row r="1044084" spans="9:11" x14ac:dyDescent="0.2">
      <c r="I1044084" s="3"/>
      <c r="J1044084" s="3"/>
      <c r="K1044084" s="3"/>
    </row>
    <row r="1044085" spans="9:11" x14ac:dyDescent="0.2">
      <c r="I1044085" s="3"/>
      <c r="J1044085" s="3"/>
      <c r="K1044085" s="3"/>
    </row>
    <row r="1044086" spans="9:11" x14ac:dyDescent="0.2">
      <c r="I1044086" s="3"/>
      <c r="J1044086" s="3"/>
      <c r="K1044086" s="3"/>
    </row>
    <row r="1044087" spans="9:11" x14ac:dyDescent="0.2">
      <c r="I1044087" s="3"/>
      <c r="J1044087" s="3"/>
      <c r="K1044087" s="3"/>
    </row>
    <row r="1044088" spans="9:11" x14ac:dyDescent="0.2">
      <c r="I1044088" s="3"/>
      <c r="J1044088" s="3"/>
      <c r="K1044088" s="3"/>
    </row>
    <row r="1044089" spans="9:11" x14ac:dyDescent="0.2">
      <c r="I1044089" s="3"/>
      <c r="J1044089" s="3"/>
      <c r="K1044089" s="3"/>
    </row>
    <row r="1044090" spans="9:11" x14ac:dyDescent="0.2">
      <c r="I1044090" s="3"/>
      <c r="J1044090" s="3"/>
      <c r="K1044090" s="3"/>
    </row>
    <row r="1044091" spans="9:11" x14ac:dyDescent="0.2">
      <c r="I1044091" s="3"/>
      <c r="J1044091" s="3"/>
      <c r="K1044091" s="3"/>
    </row>
    <row r="1044092" spans="9:11" x14ac:dyDescent="0.2">
      <c r="I1044092" s="3"/>
      <c r="J1044092" s="3"/>
      <c r="K1044092" s="3"/>
    </row>
    <row r="1044093" spans="9:11" x14ac:dyDescent="0.2">
      <c r="I1044093" s="3"/>
      <c r="J1044093" s="3"/>
      <c r="K1044093" s="3"/>
    </row>
    <row r="1044094" spans="9:11" x14ac:dyDescent="0.2">
      <c r="I1044094" s="3"/>
      <c r="J1044094" s="3"/>
      <c r="K1044094" s="3"/>
    </row>
    <row r="1044095" spans="9:11" x14ac:dyDescent="0.2">
      <c r="I1044095" s="3"/>
      <c r="J1044095" s="3"/>
      <c r="K1044095" s="3"/>
    </row>
    <row r="1044096" spans="9:11" x14ac:dyDescent="0.2">
      <c r="I1044096" s="3"/>
      <c r="J1044096" s="3"/>
      <c r="K1044096" s="3"/>
    </row>
    <row r="1044097" spans="9:11" x14ac:dyDescent="0.2">
      <c r="I1044097" s="3"/>
      <c r="J1044097" s="3"/>
      <c r="K1044097" s="3"/>
    </row>
    <row r="1044098" spans="9:11" x14ac:dyDescent="0.2">
      <c r="I1044098" s="3"/>
      <c r="J1044098" s="3"/>
      <c r="K1044098" s="3"/>
    </row>
    <row r="1044099" spans="9:11" x14ac:dyDescent="0.2">
      <c r="I1044099" s="3"/>
      <c r="J1044099" s="3"/>
      <c r="K1044099" s="3"/>
    </row>
    <row r="1044100" spans="9:11" x14ac:dyDescent="0.2">
      <c r="I1044100" s="3"/>
      <c r="J1044100" s="3"/>
      <c r="K1044100" s="3"/>
    </row>
    <row r="1044101" spans="9:11" x14ac:dyDescent="0.2">
      <c r="I1044101" s="3"/>
      <c r="J1044101" s="3"/>
      <c r="K1044101" s="3"/>
    </row>
    <row r="1044102" spans="9:11" x14ac:dyDescent="0.2">
      <c r="I1044102" s="3"/>
      <c r="J1044102" s="3"/>
      <c r="K1044102" s="3"/>
    </row>
    <row r="1044103" spans="9:11" x14ac:dyDescent="0.2">
      <c r="I1044103" s="3"/>
      <c r="J1044103" s="3"/>
      <c r="K1044103" s="3"/>
    </row>
    <row r="1044104" spans="9:11" x14ac:dyDescent="0.2">
      <c r="I1044104" s="3"/>
      <c r="J1044104" s="3"/>
      <c r="K1044104" s="3"/>
    </row>
    <row r="1044105" spans="9:11" x14ac:dyDescent="0.2">
      <c r="I1044105" s="3"/>
      <c r="J1044105" s="3"/>
      <c r="K1044105" s="3"/>
    </row>
    <row r="1044106" spans="9:11" x14ac:dyDescent="0.2">
      <c r="I1044106" s="3"/>
      <c r="J1044106" s="3"/>
      <c r="K1044106" s="3"/>
    </row>
    <row r="1044107" spans="9:11" x14ac:dyDescent="0.2">
      <c r="I1044107" s="3"/>
      <c r="J1044107" s="3"/>
      <c r="K1044107" s="3"/>
    </row>
    <row r="1044108" spans="9:11" x14ac:dyDescent="0.2">
      <c r="I1044108" s="3"/>
      <c r="J1044108" s="3"/>
      <c r="K1044108" s="3"/>
    </row>
    <row r="1044109" spans="9:11" x14ac:dyDescent="0.2">
      <c r="I1044109" s="3"/>
      <c r="J1044109" s="3"/>
      <c r="K1044109" s="3"/>
    </row>
    <row r="1044110" spans="9:11" x14ac:dyDescent="0.2">
      <c r="I1044110" s="3"/>
      <c r="J1044110" s="3"/>
      <c r="K1044110" s="3"/>
    </row>
    <row r="1044111" spans="9:11" x14ac:dyDescent="0.2">
      <c r="I1044111" s="3"/>
      <c r="J1044111" s="3"/>
      <c r="K1044111" s="3"/>
    </row>
    <row r="1044112" spans="9:11" x14ac:dyDescent="0.2">
      <c r="I1044112" s="3"/>
      <c r="J1044112" s="3"/>
      <c r="K1044112" s="3"/>
    </row>
    <row r="1044113" spans="9:11" x14ac:dyDescent="0.2">
      <c r="I1044113" s="3"/>
      <c r="J1044113" s="3"/>
      <c r="K1044113" s="3"/>
    </row>
    <row r="1044114" spans="9:11" x14ac:dyDescent="0.2">
      <c r="I1044114" s="3"/>
      <c r="J1044114" s="3"/>
      <c r="K1044114" s="3"/>
    </row>
    <row r="1044115" spans="9:11" x14ac:dyDescent="0.2">
      <c r="I1044115" s="3"/>
      <c r="J1044115" s="3"/>
      <c r="K1044115" s="3"/>
    </row>
    <row r="1044116" spans="9:11" x14ac:dyDescent="0.2">
      <c r="I1044116" s="3"/>
      <c r="J1044116" s="3"/>
      <c r="K1044116" s="3"/>
    </row>
    <row r="1044117" spans="9:11" x14ac:dyDescent="0.2">
      <c r="I1044117" s="3"/>
      <c r="J1044117" s="3"/>
      <c r="K1044117" s="3"/>
    </row>
    <row r="1044118" spans="9:11" x14ac:dyDescent="0.2">
      <c r="I1044118" s="3"/>
      <c r="J1044118" s="3"/>
      <c r="K1044118" s="3"/>
    </row>
    <row r="1044119" spans="9:11" x14ac:dyDescent="0.2">
      <c r="I1044119" s="3"/>
      <c r="J1044119" s="3"/>
      <c r="K1044119" s="3"/>
    </row>
    <row r="1044120" spans="9:11" x14ac:dyDescent="0.2">
      <c r="I1044120" s="3"/>
      <c r="J1044120" s="3"/>
      <c r="K1044120" s="3"/>
    </row>
    <row r="1044121" spans="9:11" x14ac:dyDescent="0.2">
      <c r="I1044121" s="3"/>
      <c r="J1044121" s="3"/>
      <c r="K1044121" s="3"/>
    </row>
    <row r="1044122" spans="9:11" x14ac:dyDescent="0.2">
      <c r="I1044122" s="3"/>
      <c r="J1044122" s="3"/>
      <c r="K1044122" s="3"/>
    </row>
    <row r="1044123" spans="9:11" x14ac:dyDescent="0.2">
      <c r="I1044123" s="3"/>
      <c r="J1044123" s="3"/>
      <c r="K1044123" s="3"/>
    </row>
    <row r="1044124" spans="9:11" x14ac:dyDescent="0.2">
      <c r="I1044124" s="3"/>
      <c r="J1044124" s="3"/>
      <c r="K1044124" s="3"/>
    </row>
    <row r="1044125" spans="9:11" x14ac:dyDescent="0.2">
      <c r="I1044125" s="3"/>
      <c r="J1044125" s="3"/>
      <c r="K1044125" s="3"/>
    </row>
    <row r="1044126" spans="9:11" x14ac:dyDescent="0.2">
      <c r="I1044126" s="3"/>
      <c r="J1044126" s="3"/>
      <c r="K1044126" s="3"/>
    </row>
    <row r="1044127" spans="9:11" x14ac:dyDescent="0.2">
      <c r="I1044127" s="3"/>
      <c r="J1044127" s="3"/>
      <c r="K1044127" s="3"/>
    </row>
    <row r="1044128" spans="9:11" x14ac:dyDescent="0.2">
      <c r="I1044128" s="3"/>
      <c r="J1044128" s="3"/>
      <c r="K1044128" s="3"/>
    </row>
    <row r="1044129" spans="9:11" x14ac:dyDescent="0.2">
      <c r="I1044129" s="3"/>
      <c r="J1044129" s="3"/>
      <c r="K1044129" s="3"/>
    </row>
    <row r="1044130" spans="9:11" x14ac:dyDescent="0.2">
      <c r="I1044130" s="3"/>
      <c r="J1044130" s="3"/>
      <c r="K1044130" s="3"/>
    </row>
    <row r="1044131" spans="9:11" x14ac:dyDescent="0.2">
      <c r="I1044131" s="3"/>
      <c r="J1044131" s="3"/>
      <c r="K1044131" s="3"/>
    </row>
    <row r="1044132" spans="9:11" x14ac:dyDescent="0.2">
      <c r="I1044132" s="3"/>
      <c r="J1044132" s="3"/>
      <c r="K1044132" s="3"/>
    </row>
    <row r="1044133" spans="9:11" x14ac:dyDescent="0.2">
      <c r="I1044133" s="3"/>
      <c r="J1044133" s="3"/>
      <c r="K1044133" s="3"/>
    </row>
    <row r="1044134" spans="9:11" x14ac:dyDescent="0.2">
      <c r="I1044134" s="3"/>
      <c r="J1044134" s="3"/>
      <c r="K1044134" s="3"/>
    </row>
    <row r="1044135" spans="9:11" x14ac:dyDescent="0.2">
      <c r="I1044135" s="3"/>
      <c r="J1044135" s="3"/>
      <c r="K1044135" s="3"/>
    </row>
    <row r="1044136" spans="9:11" x14ac:dyDescent="0.2">
      <c r="I1044136" s="3"/>
      <c r="J1044136" s="3"/>
      <c r="K1044136" s="3"/>
    </row>
    <row r="1044137" spans="9:11" x14ac:dyDescent="0.2">
      <c r="I1044137" s="3"/>
      <c r="J1044137" s="3"/>
      <c r="K1044137" s="3"/>
    </row>
    <row r="1044138" spans="9:11" x14ac:dyDescent="0.2">
      <c r="I1044138" s="3"/>
      <c r="J1044138" s="3"/>
      <c r="K1044138" s="3"/>
    </row>
    <row r="1044139" spans="9:11" x14ac:dyDescent="0.2">
      <c r="I1044139" s="3"/>
      <c r="J1044139" s="3"/>
      <c r="K1044139" s="3"/>
    </row>
    <row r="1044140" spans="9:11" x14ac:dyDescent="0.2">
      <c r="I1044140" s="3"/>
      <c r="J1044140" s="3"/>
      <c r="K1044140" s="3"/>
    </row>
    <row r="1044141" spans="9:11" x14ac:dyDescent="0.2">
      <c r="I1044141" s="3"/>
      <c r="J1044141" s="3"/>
      <c r="K1044141" s="3"/>
    </row>
    <row r="1044142" spans="9:11" x14ac:dyDescent="0.2">
      <c r="I1044142" s="3"/>
      <c r="J1044142" s="3"/>
      <c r="K1044142" s="3"/>
    </row>
    <row r="1044143" spans="9:11" x14ac:dyDescent="0.2">
      <c r="I1044143" s="3"/>
      <c r="J1044143" s="3"/>
      <c r="K1044143" s="3"/>
    </row>
    <row r="1044144" spans="9:11" x14ac:dyDescent="0.2">
      <c r="I1044144" s="3"/>
      <c r="J1044144" s="3"/>
      <c r="K1044144" s="3"/>
    </row>
    <row r="1044145" spans="9:11" x14ac:dyDescent="0.2">
      <c r="I1044145" s="3"/>
      <c r="J1044145" s="3"/>
      <c r="K1044145" s="3"/>
    </row>
    <row r="1044146" spans="9:11" x14ac:dyDescent="0.2">
      <c r="I1044146" s="3"/>
      <c r="J1044146" s="3"/>
      <c r="K1044146" s="3"/>
    </row>
    <row r="1044147" spans="9:11" x14ac:dyDescent="0.2">
      <c r="I1044147" s="3"/>
      <c r="J1044147" s="3"/>
      <c r="K1044147" s="3"/>
    </row>
    <row r="1044148" spans="9:11" x14ac:dyDescent="0.2">
      <c r="I1044148" s="3"/>
      <c r="J1044148" s="3"/>
      <c r="K1044148" s="3"/>
    </row>
    <row r="1044149" spans="9:11" x14ac:dyDescent="0.2">
      <c r="I1044149" s="3"/>
      <c r="J1044149" s="3"/>
      <c r="K1044149" s="3"/>
    </row>
    <row r="1044150" spans="9:11" x14ac:dyDescent="0.2">
      <c r="I1044150" s="3"/>
      <c r="J1044150" s="3"/>
      <c r="K1044150" s="3"/>
    </row>
    <row r="1044151" spans="9:11" x14ac:dyDescent="0.2">
      <c r="I1044151" s="3"/>
      <c r="J1044151" s="3"/>
      <c r="K1044151" s="3"/>
    </row>
    <row r="1044152" spans="9:11" x14ac:dyDescent="0.2">
      <c r="I1044152" s="3"/>
      <c r="J1044152" s="3"/>
      <c r="K1044152" s="3"/>
    </row>
    <row r="1044153" spans="9:11" x14ac:dyDescent="0.2">
      <c r="I1044153" s="3"/>
      <c r="J1044153" s="3"/>
      <c r="K1044153" s="3"/>
    </row>
    <row r="1044154" spans="9:11" x14ac:dyDescent="0.2">
      <c r="I1044154" s="3"/>
      <c r="J1044154" s="3"/>
      <c r="K1044154" s="3"/>
    </row>
    <row r="1044155" spans="9:11" x14ac:dyDescent="0.2">
      <c r="I1044155" s="3"/>
      <c r="J1044155" s="3"/>
      <c r="K1044155" s="3"/>
    </row>
    <row r="1044156" spans="9:11" x14ac:dyDescent="0.2">
      <c r="I1044156" s="3"/>
      <c r="J1044156" s="3"/>
      <c r="K1044156" s="3"/>
    </row>
    <row r="1044157" spans="9:11" x14ac:dyDescent="0.2">
      <c r="I1044157" s="3"/>
      <c r="J1044157" s="3"/>
      <c r="K1044157" s="3"/>
    </row>
    <row r="1044158" spans="9:11" x14ac:dyDescent="0.2">
      <c r="I1044158" s="3"/>
      <c r="J1044158" s="3"/>
      <c r="K1044158" s="3"/>
    </row>
    <row r="1044159" spans="9:11" x14ac:dyDescent="0.2">
      <c r="I1044159" s="3"/>
      <c r="J1044159" s="3"/>
      <c r="K1044159" s="3"/>
    </row>
    <row r="1044160" spans="9:11" x14ac:dyDescent="0.2">
      <c r="I1044160" s="3"/>
      <c r="J1044160" s="3"/>
      <c r="K1044160" s="3"/>
    </row>
    <row r="1044161" spans="9:11" x14ac:dyDescent="0.2">
      <c r="I1044161" s="3"/>
      <c r="J1044161" s="3"/>
      <c r="K1044161" s="3"/>
    </row>
    <row r="1044162" spans="9:11" x14ac:dyDescent="0.2">
      <c r="I1044162" s="3"/>
      <c r="J1044162" s="3"/>
      <c r="K1044162" s="3"/>
    </row>
    <row r="1044163" spans="9:11" x14ac:dyDescent="0.2">
      <c r="I1044163" s="3"/>
      <c r="J1044163" s="3"/>
      <c r="K1044163" s="3"/>
    </row>
    <row r="1044164" spans="9:11" x14ac:dyDescent="0.2">
      <c r="I1044164" s="3"/>
      <c r="J1044164" s="3"/>
      <c r="K1044164" s="3"/>
    </row>
    <row r="1044165" spans="9:11" x14ac:dyDescent="0.2">
      <c r="I1044165" s="3"/>
      <c r="J1044165" s="3"/>
      <c r="K1044165" s="3"/>
    </row>
    <row r="1044166" spans="9:11" x14ac:dyDescent="0.2">
      <c r="I1044166" s="3"/>
      <c r="J1044166" s="3"/>
      <c r="K1044166" s="3"/>
    </row>
    <row r="1044167" spans="9:11" x14ac:dyDescent="0.2">
      <c r="I1044167" s="3"/>
      <c r="J1044167" s="3"/>
      <c r="K1044167" s="3"/>
    </row>
    <row r="1044168" spans="9:11" x14ac:dyDescent="0.2">
      <c r="I1044168" s="3"/>
      <c r="J1044168" s="3"/>
      <c r="K1044168" s="3"/>
    </row>
    <row r="1044169" spans="9:11" x14ac:dyDescent="0.2">
      <c r="I1044169" s="3"/>
      <c r="J1044169" s="3"/>
      <c r="K1044169" s="3"/>
    </row>
    <row r="1044170" spans="9:11" x14ac:dyDescent="0.2">
      <c r="I1044170" s="3"/>
      <c r="J1044170" s="3"/>
      <c r="K1044170" s="3"/>
    </row>
    <row r="1044171" spans="9:11" x14ac:dyDescent="0.2">
      <c r="I1044171" s="3"/>
      <c r="J1044171" s="3"/>
      <c r="K1044171" s="3"/>
    </row>
    <row r="1044172" spans="9:11" x14ac:dyDescent="0.2">
      <c r="I1044172" s="3"/>
      <c r="J1044172" s="3"/>
      <c r="K1044172" s="3"/>
    </row>
    <row r="1044173" spans="9:11" x14ac:dyDescent="0.2">
      <c r="I1044173" s="3"/>
      <c r="J1044173" s="3"/>
      <c r="K1044173" s="3"/>
    </row>
    <row r="1044174" spans="9:11" x14ac:dyDescent="0.2">
      <c r="I1044174" s="3"/>
      <c r="J1044174" s="3"/>
      <c r="K1044174" s="3"/>
    </row>
    <row r="1044175" spans="9:11" x14ac:dyDescent="0.2">
      <c r="I1044175" s="3"/>
      <c r="J1044175" s="3"/>
      <c r="K1044175" s="3"/>
    </row>
    <row r="1044176" spans="9:11" x14ac:dyDescent="0.2">
      <c r="I1044176" s="3"/>
      <c r="J1044176" s="3"/>
      <c r="K1044176" s="3"/>
    </row>
    <row r="1044177" spans="9:11" x14ac:dyDescent="0.2">
      <c r="I1044177" s="3"/>
      <c r="J1044177" s="3"/>
      <c r="K1044177" s="3"/>
    </row>
    <row r="1044178" spans="9:11" x14ac:dyDescent="0.2">
      <c r="I1044178" s="3"/>
      <c r="J1044178" s="3"/>
      <c r="K1044178" s="3"/>
    </row>
    <row r="1044179" spans="9:11" x14ac:dyDescent="0.2">
      <c r="I1044179" s="3"/>
      <c r="J1044179" s="3"/>
      <c r="K1044179" s="3"/>
    </row>
    <row r="1044180" spans="9:11" x14ac:dyDescent="0.2">
      <c r="I1044180" s="3"/>
      <c r="J1044180" s="3"/>
      <c r="K1044180" s="3"/>
    </row>
    <row r="1044181" spans="9:11" x14ac:dyDescent="0.2">
      <c r="I1044181" s="3"/>
      <c r="J1044181" s="3"/>
      <c r="K1044181" s="3"/>
    </row>
    <row r="1044182" spans="9:11" x14ac:dyDescent="0.2">
      <c r="I1044182" s="3"/>
      <c r="J1044182" s="3"/>
      <c r="K1044182" s="3"/>
    </row>
    <row r="1044183" spans="9:11" x14ac:dyDescent="0.2">
      <c r="I1044183" s="3"/>
      <c r="J1044183" s="3"/>
      <c r="K1044183" s="3"/>
    </row>
    <row r="1044184" spans="9:11" x14ac:dyDescent="0.2">
      <c r="I1044184" s="3"/>
      <c r="J1044184" s="3"/>
      <c r="K1044184" s="3"/>
    </row>
    <row r="1044185" spans="9:11" x14ac:dyDescent="0.2">
      <c r="I1044185" s="3"/>
      <c r="J1044185" s="3"/>
      <c r="K1044185" s="3"/>
    </row>
    <row r="1044186" spans="9:11" x14ac:dyDescent="0.2">
      <c r="I1044186" s="3"/>
      <c r="J1044186" s="3"/>
      <c r="K1044186" s="3"/>
    </row>
    <row r="1044187" spans="9:11" x14ac:dyDescent="0.2">
      <c r="I1044187" s="3"/>
      <c r="J1044187" s="3"/>
      <c r="K1044187" s="3"/>
    </row>
    <row r="1044188" spans="9:11" x14ac:dyDescent="0.2">
      <c r="I1044188" s="3"/>
      <c r="J1044188" s="3"/>
      <c r="K1044188" s="3"/>
    </row>
    <row r="1044189" spans="9:11" x14ac:dyDescent="0.2">
      <c r="I1044189" s="3"/>
      <c r="J1044189" s="3"/>
      <c r="K1044189" s="3"/>
    </row>
    <row r="1044190" spans="9:11" x14ac:dyDescent="0.2">
      <c r="I1044190" s="3"/>
      <c r="J1044190" s="3"/>
      <c r="K1044190" s="3"/>
    </row>
    <row r="1044191" spans="9:11" x14ac:dyDescent="0.2">
      <c r="I1044191" s="3"/>
      <c r="J1044191" s="3"/>
      <c r="K1044191" s="3"/>
    </row>
    <row r="1044192" spans="9:11" x14ac:dyDescent="0.2">
      <c r="I1044192" s="3"/>
      <c r="J1044192" s="3"/>
      <c r="K1044192" s="3"/>
    </row>
    <row r="1044193" spans="9:11" x14ac:dyDescent="0.2">
      <c r="I1044193" s="3"/>
      <c r="J1044193" s="3"/>
      <c r="K1044193" s="3"/>
    </row>
    <row r="1044194" spans="9:11" x14ac:dyDescent="0.2">
      <c r="I1044194" s="3"/>
      <c r="J1044194" s="3"/>
      <c r="K1044194" s="3"/>
    </row>
    <row r="1044195" spans="9:11" x14ac:dyDescent="0.2">
      <c r="I1044195" s="3"/>
      <c r="J1044195" s="3"/>
      <c r="K1044195" s="3"/>
    </row>
    <row r="1044196" spans="9:11" x14ac:dyDescent="0.2">
      <c r="I1044196" s="3"/>
      <c r="J1044196" s="3"/>
      <c r="K1044196" s="3"/>
    </row>
    <row r="1044197" spans="9:11" x14ac:dyDescent="0.2">
      <c r="I1044197" s="3"/>
      <c r="J1044197" s="3"/>
      <c r="K1044197" s="3"/>
    </row>
    <row r="1044198" spans="9:11" x14ac:dyDescent="0.2">
      <c r="I1044198" s="3"/>
      <c r="J1044198" s="3"/>
      <c r="K1044198" s="3"/>
    </row>
    <row r="1044199" spans="9:11" x14ac:dyDescent="0.2">
      <c r="I1044199" s="3"/>
      <c r="J1044199" s="3"/>
      <c r="K1044199" s="3"/>
    </row>
    <row r="1044200" spans="9:11" x14ac:dyDescent="0.2">
      <c r="I1044200" s="3"/>
      <c r="J1044200" s="3"/>
      <c r="K1044200" s="3"/>
    </row>
    <row r="1044201" spans="9:11" x14ac:dyDescent="0.2">
      <c r="I1044201" s="3"/>
      <c r="J1044201" s="3"/>
      <c r="K1044201" s="3"/>
    </row>
    <row r="1044202" spans="9:11" x14ac:dyDescent="0.2">
      <c r="I1044202" s="3"/>
      <c r="J1044202" s="3"/>
      <c r="K1044202" s="3"/>
    </row>
    <row r="1044203" spans="9:11" x14ac:dyDescent="0.2">
      <c r="I1044203" s="3"/>
      <c r="J1044203" s="3"/>
      <c r="K1044203" s="3"/>
    </row>
    <row r="1044204" spans="9:11" x14ac:dyDescent="0.2">
      <c r="I1044204" s="3"/>
      <c r="J1044204" s="3"/>
      <c r="K1044204" s="3"/>
    </row>
    <row r="1044205" spans="9:11" x14ac:dyDescent="0.2">
      <c r="I1044205" s="3"/>
      <c r="J1044205" s="3"/>
      <c r="K1044205" s="3"/>
    </row>
    <row r="1044206" spans="9:11" x14ac:dyDescent="0.2">
      <c r="I1044206" s="3"/>
      <c r="J1044206" s="3"/>
      <c r="K1044206" s="3"/>
    </row>
    <row r="1044207" spans="9:11" x14ac:dyDescent="0.2">
      <c r="I1044207" s="3"/>
      <c r="J1044207" s="3"/>
      <c r="K1044207" s="3"/>
    </row>
    <row r="1044208" spans="9:11" x14ac:dyDescent="0.2">
      <c r="I1044208" s="3"/>
      <c r="J1044208" s="3"/>
      <c r="K1044208" s="3"/>
    </row>
    <row r="1044209" spans="9:11" x14ac:dyDescent="0.2">
      <c r="I1044209" s="3"/>
      <c r="J1044209" s="3"/>
      <c r="K1044209" s="3"/>
    </row>
    <row r="1044210" spans="9:11" x14ac:dyDescent="0.2">
      <c r="I1044210" s="3"/>
      <c r="J1044210" s="3"/>
      <c r="K1044210" s="3"/>
    </row>
    <row r="1044211" spans="9:11" x14ac:dyDescent="0.2">
      <c r="I1044211" s="3"/>
      <c r="J1044211" s="3"/>
      <c r="K1044211" s="3"/>
    </row>
    <row r="1044212" spans="9:11" x14ac:dyDescent="0.2">
      <c r="I1044212" s="3"/>
      <c r="J1044212" s="3"/>
      <c r="K1044212" s="3"/>
    </row>
    <row r="1044213" spans="9:11" x14ac:dyDescent="0.2">
      <c r="I1044213" s="3"/>
      <c r="J1044213" s="3"/>
      <c r="K1044213" s="3"/>
    </row>
    <row r="1044214" spans="9:11" x14ac:dyDescent="0.2">
      <c r="I1044214" s="3"/>
      <c r="J1044214" s="3"/>
      <c r="K1044214" s="3"/>
    </row>
    <row r="1044215" spans="9:11" x14ac:dyDescent="0.2">
      <c r="I1044215" s="3"/>
      <c r="J1044215" s="3"/>
      <c r="K1044215" s="3"/>
    </row>
    <row r="1044216" spans="9:11" x14ac:dyDescent="0.2">
      <c r="I1044216" s="3"/>
      <c r="J1044216" s="3"/>
      <c r="K1044216" s="3"/>
    </row>
    <row r="1044217" spans="9:11" x14ac:dyDescent="0.2">
      <c r="I1044217" s="3"/>
      <c r="J1044217" s="3"/>
      <c r="K1044217" s="3"/>
    </row>
    <row r="1044218" spans="9:11" x14ac:dyDescent="0.2">
      <c r="I1044218" s="3"/>
      <c r="J1044218" s="3"/>
      <c r="K1044218" s="3"/>
    </row>
    <row r="1044219" spans="9:11" x14ac:dyDescent="0.2">
      <c r="I1044219" s="3"/>
      <c r="J1044219" s="3"/>
      <c r="K1044219" s="3"/>
    </row>
    <row r="1044220" spans="9:11" x14ac:dyDescent="0.2">
      <c r="I1044220" s="3"/>
      <c r="J1044220" s="3"/>
      <c r="K1044220" s="3"/>
    </row>
    <row r="1044221" spans="9:11" x14ac:dyDescent="0.2">
      <c r="I1044221" s="3"/>
      <c r="J1044221" s="3"/>
      <c r="K1044221" s="3"/>
    </row>
    <row r="1044222" spans="9:11" x14ac:dyDescent="0.2">
      <c r="I1044222" s="3"/>
      <c r="J1044222" s="3"/>
      <c r="K1044222" s="3"/>
    </row>
    <row r="1044223" spans="9:11" x14ac:dyDescent="0.2">
      <c r="I1044223" s="3"/>
      <c r="J1044223" s="3"/>
      <c r="K1044223" s="3"/>
    </row>
    <row r="1044224" spans="9:11" x14ac:dyDescent="0.2">
      <c r="I1044224" s="3"/>
      <c r="J1044224" s="3"/>
      <c r="K1044224" s="3"/>
    </row>
    <row r="1044225" spans="9:11" x14ac:dyDescent="0.2">
      <c r="I1044225" s="3"/>
      <c r="J1044225" s="3"/>
      <c r="K1044225" s="3"/>
    </row>
    <row r="1044226" spans="9:11" x14ac:dyDescent="0.2">
      <c r="I1044226" s="3"/>
      <c r="J1044226" s="3"/>
      <c r="K1044226" s="3"/>
    </row>
    <row r="1044227" spans="9:11" x14ac:dyDescent="0.2">
      <c r="I1044227" s="3"/>
      <c r="J1044227" s="3"/>
      <c r="K1044227" s="3"/>
    </row>
    <row r="1044228" spans="9:11" x14ac:dyDescent="0.2">
      <c r="I1044228" s="3"/>
      <c r="J1044228" s="3"/>
      <c r="K1044228" s="3"/>
    </row>
    <row r="1044229" spans="9:11" x14ac:dyDescent="0.2">
      <c r="I1044229" s="3"/>
      <c r="J1044229" s="3"/>
      <c r="K1044229" s="3"/>
    </row>
    <row r="1044230" spans="9:11" x14ac:dyDescent="0.2">
      <c r="I1044230" s="3"/>
      <c r="J1044230" s="3"/>
      <c r="K1044230" s="3"/>
    </row>
    <row r="1044231" spans="9:11" x14ac:dyDescent="0.2">
      <c r="I1044231" s="3"/>
      <c r="J1044231" s="3"/>
      <c r="K1044231" s="3"/>
    </row>
    <row r="1044232" spans="9:11" x14ac:dyDescent="0.2">
      <c r="I1044232" s="3"/>
      <c r="J1044232" s="3"/>
      <c r="K1044232" s="3"/>
    </row>
    <row r="1044233" spans="9:11" x14ac:dyDescent="0.2">
      <c r="I1044233" s="3"/>
      <c r="J1044233" s="3"/>
      <c r="K1044233" s="3"/>
    </row>
    <row r="1044234" spans="9:11" x14ac:dyDescent="0.2">
      <c r="I1044234" s="3"/>
      <c r="J1044234" s="3"/>
      <c r="K1044234" s="3"/>
    </row>
    <row r="1044235" spans="9:11" x14ac:dyDescent="0.2">
      <c r="I1044235" s="3"/>
      <c r="J1044235" s="3"/>
      <c r="K1044235" s="3"/>
    </row>
    <row r="1044236" spans="9:11" x14ac:dyDescent="0.2">
      <c r="I1044236" s="3"/>
      <c r="J1044236" s="3"/>
      <c r="K1044236" s="3"/>
    </row>
    <row r="1044237" spans="9:11" x14ac:dyDescent="0.2">
      <c r="I1044237" s="3"/>
      <c r="J1044237" s="3"/>
      <c r="K1044237" s="3"/>
    </row>
    <row r="1044238" spans="9:11" x14ac:dyDescent="0.2">
      <c r="I1044238" s="3"/>
      <c r="J1044238" s="3"/>
      <c r="K1044238" s="3"/>
    </row>
    <row r="1044239" spans="9:11" x14ac:dyDescent="0.2">
      <c r="I1044239" s="3"/>
      <c r="J1044239" s="3"/>
      <c r="K1044239" s="3"/>
    </row>
    <row r="1044240" spans="9:11" x14ac:dyDescent="0.2">
      <c r="I1044240" s="3"/>
      <c r="J1044240" s="3"/>
      <c r="K1044240" s="3"/>
    </row>
    <row r="1044241" spans="9:11" x14ac:dyDescent="0.2">
      <c r="I1044241" s="3"/>
      <c r="J1044241" s="3"/>
      <c r="K1044241" s="3"/>
    </row>
    <row r="1044242" spans="9:11" x14ac:dyDescent="0.2">
      <c r="I1044242" s="3"/>
      <c r="J1044242" s="3"/>
      <c r="K1044242" s="3"/>
    </row>
    <row r="1044243" spans="9:11" x14ac:dyDescent="0.2">
      <c r="I1044243" s="3"/>
      <c r="J1044243" s="3"/>
      <c r="K1044243" s="3"/>
    </row>
    <row r="1044244" spans="9:11" x14ac:dyDescent="0.2">
      <c r="I1044244" s="3"/>
      <c r="J1044244" s="3"/>
      <c r="K1044244" s="3"/>
    </row>
    <row r="1044245" spans="9:11" x14ac:dyDescent="0.2">
      <c r="I1044245" s="3"/>
      <c r="J1044245" s="3"/>
      <c r="K1044245" s="3"/>
    </row>
    <row r="1044246" spans="9:11" x14ac:dyDescent="0.2">
      <c r="I1044246" s="3"/>
      <c r="J1044246" s="3"/>
      <c r="K1044246" s="3"/>
    </row>
    <row r="1044247" spans="9:11" x14ac:dyDescent="0.2">
      <c r="I1044247" s="3"/>
      <c r="J1044247" s="3"/>
      <c r="K1044247" s="3"/>
    </row>
    <row r="1044248" spans="9:11" x14ac:dyDescent="0.2">
      <c r="I1044248" s="3"/>
      <c r="J1044248" s="3"/>
      <c r="K1044248" s="3"/>
    </row>
    <row r="1044249" spans="9:11" x14ac:dyDescent="0.2">
      <c r="I1044249" s="3"/>
      <c r="J1044249" s="3"/>
      <c r="K1044249" s="3"/>
    </row>
    <row r="1044250" spans="9:11" x14ac:dyDescent="0.2">
      <c r="I1044250" s="3"/>
      <c r="J1044250" s="3"/>
      <c r="K1044250" s="3"/>
    </row>
    <row r="1044251" spans="9:11" x14ac:dyDescent="0.2">
      <c r="I1044251" s="3"/>
      <c r="J1044251" s="3"/>
      <c r="K1044251" s="3"/>
    </row>
    <row r="1044252" spans="9:11" x14ac:dyDescent="0.2">
      <c r="I1044252" s="3"/>
      <c r="J1044252" s="3"/>
      <c r="K1044252" s="3"/>
    </row>
    <row r="1044253" spans="9:11" x14ac:dyDescent="0.2">
      <c r="I1044253" s="3"/>
      <c r="J1044253" s="3"/>
      <c r="K1044253" s="3"/>
    </row>
    <row r="1044254" spans="9:11" x14ac:dyDescent="0.2">
      <c r="I1044254" s="3"/>
      <c r="J1044254" s="3"/>
      <c r="K1044254" s="3"/>
    </row>
    <row r="1044255" spans="9:11" x14ac:dyDescent="0.2">
      <c r="I1044255" s="3"/>
      <c r="J1044255" s="3"/>
      <c r="K1044255" s="3"/>
    </row>
    <row r="1044256" spans="9:11" x14ac:dyDescent="0.2">
      <c r="I1044256" s="3"/>
      <c r="J1044256" s="3"/>
      <c r="K1044256" s="3"/>
    </row>
    <row r="1044257" spans="9:11" x14ac:dyDescent="0.2">
      <c r="I1044257" s="3"/>
      <c r="J1044257" s="3"/>
      <c r="K1044257" s="3"/>
    </row>
    <row r="1044258" spans="9:11" x14ac:dyDescent="0.2">
      <c r="I1044258" s="3"/>
      <c r="J1044258" s="3"/>
      <c r="K1044258" s="3"/>
    </row>
    <row r="1044259" spans="9:11" x14ac:dyDescent="0.2">
      <c r="I1044259" s="3"/>
      <c r="J1044259" s="3"/>
      <c r="K1044259" s="3"/>
    </row>
    <row r="1044260" spans="9:11" x14ac:dyDescent="0.2">
      <c r="I1044260" s="3"/>
      <c r="J1044260" s="3"/>
      <c r="K1044260" s="3"/>
    </row>
    <row r="1044261" spans="9:11" x14ac:dyDescent="0.2">
      <c r="I1044261" s="3"/>
      <c r="J1044261" s="3"/>
      <c r="K1044261" s="3"/>
    </row>
    <row r="1044262" spans="9:11" x14ac:dyDescent="0.2">
      <c r="I1044262" s="3"/>
      <c r="J1044262" s="3"/>
      <c r="K1044262" s="3"/>
    </row>
    <row r="1044263" spans="9:11" x14ac:dyDescent="0.2">
      <c r="I1044263" s="3"/>
      <c r="J1044263" s="3"/>
      <c r="K1044263" s="3"/>
    </row>
    <row r="1044264" spans="9:11" x14ac:dyDescent="0.2">
      <c r="I1044264" s="3"/>
      <c r="J1044264" s="3"/>
      <c r="K1044264" s="3"/>
    </row>
    <row r="1044265" spans="9:11" x14ac:dyDescent="0.2">
      <c r="I1044265" s="3"/>
      <c r="J1044265" s="3"/>
      <c r="K1044265" s="3"/>
    </row>
    <row r="1044266" spans="9:11" x14ac:dyDescent="0.2">
      <c r="I1044266" s="3"/>
      <c r="J1044266" s="3"/>
      <c r="K1044266" s="3"/>
    </row>
    <row r="1044267" spans="9:11" x14ac:dyDescent="0.2">
      <c r="I1044267" s="3"/>
      <c r="J1044267" s="3"/>
      <c r="K1044267" s="3"/>
    </row>
    <row r="1044268" spans="9:11" x14ac:dyDescent="0.2">
      <c r="I1044268" s="3"/>
      <c r="J1044268" s="3"/>
      <c r="K1044268" s="3"/>
    </row>
    <row r="1044269" spans="9:11" x14ac:dyDescent="0.2">
      <c r="I1044269" s="3"/>
      <c r="J1044269" s="3"/>
      <c r="K1044269" s="3"/>
    </row>
    <row r="1044270" spans="9:11" x14ac:dyDescent="0.2">
      <c r="I1044270" s="3"/>
      <c r="J1044270" s="3"/>
      <c r="K1044270" s="3"/>
    </row>
    <row r="1044271" spans="9:11" x14ac:dyDescent="0.2">
      <c r="I1044271" s="3"/>
      <c r="J1044271" s="3"/>
      <c r="K1044271" s="3"/>
    </row>
    <row r="1044272" spans="9:11" x14ac:dyDescent="0.2">
      <c r="I1044272" s="3"/>
      <c r="J1044272" s="3"/>
      <c r="K1044272" s="3"/>
    </row>
    <row r="1044273" spans="9:11" x14ac:dyDescent="0.2">
      <c r="I1044273" s="3"/>
      <c r="J1044273" s="3"/>
      <c r="K1044273" s="3"/>
    </row>
    <row r="1044274" spans="9:11" x14ac:dyDescent="0.2">
      <c r="I1044274" s="3"/>
      <c r="J1044274" s="3"/>
      <c r="K1044274" s="3"/>
    </row>
    <row r="1044275" spans="9:11" x14ac:dyDescent="0.2">
      <c r="I1044275" s="3"/>
      <c r="J1044275" s="3"/>
      <c r="K1044275" s="3"/>
    </row>
    <row r="1044276" spans="9:11" x14ac:dyDescent="0.2">
      <c r="I1044276" s="3"/>
      <c r="J1044276" s="3"/>
      <c r="K1044276" s="3"/>
    </row>
    <row r="1044277" spans="9:11" x14ac:dyDescent="0.2">
      <c r="I1044277" s="3"/>
      <c r="J1044277" s="3"/>
      <c r="K1044277" s="3"/>
    </row>
    <row r="1044278" spans="9:11" x14ac:dyDescent="0.2">
      <c r="I1044278" s="3"/>
      <c r="J1044278" s="3"/>
      <c r="K1044278" s="3"/>
    </row>
    <row r="1044279" spans="9:11" x14ac:dyDescent="0.2">
      <c r="I1044279" s="3"/>
      <c r="J1044279" s="3"/>
      <c r="K1044279" s="3"/>
    </row>
    <row r="1044280" spans="9:11" x14ac:dyDescent="0.2">
      <c r="I1044280" s="3"/>
      <c r="J1044280" s="3"/>
      <c r="K1044280" s="3"/>
    </row>
    <row r="1044281" spans="9:11" x14ac:dyDescent="0.2">
      <c r="I1044281" s="3"/>
      <c r="J1044281" s="3"/>
      <c r="K1044281" s="3"/>
    </row>
    <row r="1044282" spans="9:11" x14ac:dyDescent="0.2">
      <c r="I1044282" s="3"/>
      <c r="J1044282" s="3"/>
      <c r="K1044282" s="3"/>
    </row>
    <row r="1044283" spans="9:11" x14ac:dyDescent="0.2">
      <c r="I1044283" s="3"/>
      <c r="J1044283" s="3"/>
      <c r="K1044283" s="3"/>
    </row>
    <row r="1044284" spans="9:11" x14ac:dyDescent="0.2">
      <c r="I1044284" s="3"/>
      <c r="J1044284" s="3"/>
      <c r="K1044284" s="3"/>
    </row>
    <row r="1044285" spans="9:11" x14ac:dyDescent="0.2">
      <c r="I1044285" s="3"/>
      <c r="J1044285" s="3"/>
      <c r="K1044285" s="3"/>
    </row>
    <row r="1044286" spans="9:11" x14ac:dyDescent="0.2">
      <c r="I1044286" s="3"/>
      <c r="J1044286" s="3"/>
      <c r="K1044286" s="3"/>
    </row>
    <row r="1044287" spans="9:11" x14ac:dyDescent="0.2">
      <c r="I1044287" s="3"/>
      <c r="J1044287" s="3"/>
      <c r="K1044287" s="3"/>
    </row>
    <row r="1044288" spans="9:11" x14ac:dyDescent="0.2">
      <c r="I1044288" s="3"/>
      <c r="J1044288" s="3"/>
      <c r="K1044288" s="3"/>
    </row>
    <row r="1044289" spans="9:11" x14ac:dyDescent="0.2">
      <c r="I1044289" s="3"/>
      <c r="J1044289" s="3"/>
      <c r="K1044289" s="3"/>
    </row>
    <row r="1044290" spans="9:11" x14ac:dyDescent="0.2">
      <c r="I1044290" s="3"/>
      <c r="J1044290" s="3"/>
      <c r="K1044290" s="3"/>
    </row>
    <row r="1044291" spans="9:11" x14ac:dyDescent="0.2">
      <c r="I1044291" s="3"/>
      <c r="J1044291" s="3"/>
      <c r="K1044291" s="3"/>
    </row>
    <row r="1044292" spans="9:11" x14ac:dyDescent="0.2">
      <c r="I1044292" s="3"/>
      <c r="J1044292" s="3"/>
      <c r="K1044292" s="3"/>
    </row>
    <row r="1044293" spans="9:11" x14ac:dyDescent="0.2">
      <c r="I1044293" s="3"/>
      <c r="J1044293" s="3"/>
      <c r="K1044293" s="3"/>
    </row>
    <row r="1044294" spans="9:11" x14ac:dyDescent="0.2">
      <c r="I1044294" s="3"/>
      <c r="J1044294" s="3"/>
      <c r="K1044294" s="3"/>
    </row>
    <row r="1044295" spans="9:11" x14ac:dyDescent="0.2">
      <c r="I1044295" s="3"/>
      <c r="J1044295" s="3"/>
      <c r="K1044295" s="3"/>
    </row>
    <row r="1044296" spans="9:11" x14ac:dyDescent="0.2">
      <c r="I1044296" s="3"/>
      <c r="J1044296" s="3"/>
      <c r="K1044296" s="3"/>
    </row>
    <row r="1044297" spans="9:11" x14ac:dyDescent="0.2">
      <c r="I1044297" s="3"/>
      <c r="J1044297" s="3"/>
      <c r="K1044297" s="3"/>
    </row>
    <row r="1044298" spans="9:11" x14ac:dyDescent="0.2">
      <c r="I1044298" s="3"/>
      <c r="J1044298" s="3"/>
      <c r="K1044298" s="3"/>
    </row>
    <row r="1044299" spans="9:11" x14ac:dyDescent="0.2">
      <c r="I1044299" s="3"/>
      <c r="J1044299" s="3"/>
      <c r="K1044299" s="3"/>
    </row>
    <row r="1044300" spans="9:11" x14ac:dyDescent="0.2">
      <c r="I1044300" s="3"/>
      <c r="J1044300" s="3"/>
      <c r="K1044300" s="3"/>
    </row>
    <row r="1044301" spans="9:11" x14ac:dyDescent="0.2">
      <c r="I1044301" s="3"/>
      <c r="J1044301" s="3"/>
      <c r="K1044301" s="3"/>
    </row>
    <row r="1044302" spans="9:11" x14ac:dyDescent="0.2">
      <c r="I1044302" s="3"/>
      <c r="J1044302" s="3"/>
      <c r="K1044302" s="3"/>
    </row>
    <row r="1044303" spans="9:11" x14ac:dyDescent="0.2">
      <c r="I1044303" s="3"/>
      <c r="J1044303" s="3"/>
      <c r="K1044303" s="3"/>
    </row>
    <row r="1044304" spans="9:11" x14ac:dyDescent="0.2">
      <c r="I1044304" s="3"/>
      <c r="J1044304" s="3"/>
      <c r="K1044304" s="3"/>
    </row>
    <row r="1044305" spans="9:11" x14ac:dyDescent="0.2">
      <c r="I1044305" s="3"/>
      <c r="J1044305" s="3"/>
      <c r="K1044305" s="3"/>
    </row>
    <row r="1044306" spans="9:11" x14ac:dyDescent="0.2">
      <c r="I1044306" s="3"/>
      <c r="J1044306" s="3"/>
      <c r="K1044306" s="3"/>
    </row>
    <row r="1044307" spans="9:11" x14ac:dyDescent="0.2">
      <c r="I1044307" s="3"/>
      <c r="J1044307" s="3"/>
      <c r="K1044307" s="3"/>
    </row>
    <row r="1044308" spans="9:11" x14ac:dyDescent="0.2">
      <c r="I1044308" s="3"/>
      <c r="J1044308" s="3"/>
      <c r="K1044308" s="3"/>
    </row>
    <row r="1044309" spans="9:11" x14ac:dyDescent="0.2">
      <c r="I1044309" s="3"/>
      <c r="J1044309" s="3"/>
      <c r="K1044309" s="3"/>
    </row>
    <row r="1044310" spans="9:11" x14ac:dyDescent="0.2">
      <c r="I1044310" s="3"/>
      <c r="J1044310" s="3"/>
      <c r="K1044310" s="3"/>
    </row>
    <row r="1044311" spans="9:11" x14ac:dyDescent="0.2">
      <c r="I1044311" s="3"/>
      <c r="J1044311" s="3"/>
      <c r="K1044311" s="3"/>
    </row>
    <row r="1044312" spans="9:11" x14ac:dyDescent="0.2">
      <c r="I1044312" s="3"/>
      <c r="J1044312" s="3"/>
      <c r="K1044312" s="3"/>
    </row>
    <row r="1044313" spans="9:11" x14ac:dyDescent="0.2">
      <c r="I1044313" s="3"/>
      <c r="J1044313" s="3"/>
      <c r="K1044313" s="3"/>
    </row>
    <row r="1044314" spans="9:11" x14ac:dyDescent="0.2">
      <c r="I1044314" s="3"/>
      <c r="J1044314" s="3"/>
      <c r="K1044314" s="3"/>
    </row>
    <row r="1044315" spans="9:11" x14ac:dyDescent="0.2">
      <c r="I1044315" s="3"/>
      <c r="J1044315" s="3"/>
      <c r="K1044315" s="3"/>
    </row>
    <row r="1044316" spans="9:11" x14ac:dyDescent="0.2">
      <c r="I1044316" s="3"/>
      <c r="J1044316" s="3"/>
      <c r="K1044316" s="3"/>
    </row>
    <row r="1044317" spans="9:11" x14ac:dyDescent="0.2">
      <c r="I1044317" s="3"/>
      <c r="J1044317" s="3"/>
      <c r="K1044317" s="3"/>
    </row>
    <row r="1044318" spans="9:11" x14ac:dyDescent="0.2">
      <c r="I1044318" s="3"/>
      <c r="J1044318" s="3"/>
      <c r="K1044318" s="3"/>
    </row>
    <row r="1044319" spans="9:11" x14ac:dyDescent="0.2">
      <c r="I1044319" s="3"/>
      <c r="J1044319" s="3"/>
      <c r="K1044319" s="3"/>
    </row>
    <row r="1044320" spans="9:11" x14ac:dyDescent="0.2">
      <c r="I1044320" s="3"/>
      <c r="J1044320" s="3"/>
      <c r="K1044320" s="3"/>
    </row>
    <row r="1044321" spans="9:11" x14ac:dyDescent="0.2">
      <c r="I1044321" s="3"/>
      <c r="J1044321" s="3"/>
      <c r="K1044321" s="3"/>
    </row>
    <row r="1044322" spans="9:11" x14ac:dyDescent="0.2">
      <c r="I1044322" s="3"/>
      <c r="J1044322" s="3"/>
      <c r="K1044322" s="3"/>
    </row>
    <row r="1044323" spans="9:11" x14ac:dyDescent="0.2">
      <c r="I1044323" s="3"/>
      <c r="J1044323" s="3"/>
      <c r="K1044323" s="3"/>
    </row>
    <row r="1044324" spans="9:11" x14ac:dyDescent="0.2">
      <c r="I1044324" s="3"/>
      <c r="J1044324" s="3"/>
      <c r="K1044324" s="3"/>
    </row>
    <row r="1044325" spans="9:11" x14ac:dyDescent="0.2">
      <c r="I1044325" s="3"/>
      <c r="J1044325" s="3"/>
      <c r="K1044325" s="3"/>
    </row>
    <row r="1044326" spans="9:11" x14ac:dyDescent="0.2">
      <c r="I1044326" s="3"/>
      <c r="J1044326" s="3"/>
      <c r="K1044326" s="3"/>
    </row>
    <row r="1044327" spans="9:11" x14ac:dyDescent="0.2">
      <c r="I1044327" s="3"/>
      <c r="J1044327" s="3"/>
      <c r="K1044327" s="3"/>
    </row>
    <row r="1044328" spans="9:11" x14ac:dyDescent="0.2">
      <c r="I1044328" s="3"/>
      <c r="J1044328" s="3"/>
      <c r="K1044328" s="3"/>
    </row>
    <row r="1044329" spans="9:11" x14ac:dyDescent="0.2">
      <c r="I1044329" s="3"/>
      <c r="J1044329" s="3"/>
      <c r="K1044329" s="3"/>
    </row>
    <row r="1044330" spans="9:11" x14ac:dyDescent="0.2">
      <c r="I1044330" s="3"/>
      <c r="J1044330" s="3"/>
      <c r="K1044330" s="3"/>
    </row>
    <row r="1044331" spans="9:11" x14ac:dyDescent="0.2">
      <c r="I1044331" s="3"/>
      <c r="J1044331" s="3"/>
      <c r="K1044331" s="3"/>
    </row>
    <row r="1044332" spans="9:11" x14ac:dyDescent="0.2">
      <c r="I1044332" s="3"/>
      <c r="J1044332" s="3"/>
      <c r="K1044332" s="3"/>
    </row>
    <row r="1044333" spans="9:11" x14ac:dyDescent="0.2">
      <c r="I1044333" s="3"/>
      <c r="J1044333" s="3"/>
      <c r="K1044333" s="3"/>
    </row>
    <row r="1044334" spans="9:11" x14ac:dyDescent="0.2">
      <c r="I1044334" s="3"/>
      <c r="J1044334" s="3"/>
      <c r="K1044334" s="3"/>
    </row>
    <row r="1044335" spans="9:11" x14ac:dyDescent="0.2">
      <c r="I1044335" s="3"/>
      <c r="J1044335" s="3"/>
      <c r="K1044335" s="3"/>
    </row>
    <row r="1044336" spans="9:11" x14ac:dyDescent="0.2">
      <c r="I1044336" s="3"/>
      <c r="J1044336" s="3"/>
      <c r="K1044336" s="3"/>
    </row>
    <row r="1044337" spans="9:11" x14ac:dyDescent="0.2">
      <c r="I1044337" s="3"/>
      <c r="J1044337" s="3"/>
      <c r="K1044337" s="3"/>
    </row>
    <row r="1044338" spans="9:11" x14ac:dyDescent="0.2">
      <c r="I1044338" s="3"/>
      <c r="J1044338" s="3"/>
      <c r="K1044338" s="3"/>
    </row>
    <row r="1044339" spans="9:11" x14ac:dyDescent="0.2">
      <c r="I1044339" s="3"/>
      <c r="J1044339" s="3"/>
      <c r="K1044339" s="3"/>
    </row>
    <row r="1044340" spans="9:11" x14ac:dyDescent="0.2">
      <c r="I1044340" s="3"/>
      <c r="J1044340" s="3"/>
      <c r="K1044340" s="3"/>
    </row>
    <row r="1044341" spans="9:11" x14ac:dyDescent="0.2">
      <c r="I1044341" s="3"/>
      <c r="J1044341" s="3"/>
      <c r="K1044341" s="3"/>
    </row>
    <row r="1044342" spans="9:11" x14ac:dyDescent="0.2">
      <c r="I1044342" s="3"/>
      <c r="J1044342" s="3"/>
      <c r="K1044342" s="3"/>
    </row>
    <row r="1044343" spans="9:11" x14ac:dyDescent="0.2">
      <c r="I1044343" s="3"/>
      <c r="J1044343" s="3"/>
      <c r="K1044343" s="3"/>
    </row>
    <row r="1044344" spans="9:11" x14ac:dyDescent="0.2">
      <c r="I1044344" s="3"/>
      <c r="J1044344" s="3"/>
      <c r="K1044344" s="3"/>
    </row>
    <row r="1044345" spans="9:11" x14ac:dyDescent="0.2">
      <c r="I1044345" s="3"/>
      <c r="J1044345" s="3"/>
      <c r="K1044345" s="3"/>
    </row>
    <row r="1044346" spans="9:11" x14ac:dyDescent="0.2">
      <c r="I1044346" s="3"/>
      <c r="J1044346" s="3"/>
      <c r="K1044346" s="3"/>
    </row>
    <row r="1044347" spans="9:11" x14ac:dyDescent="0.2">
      <c r="I1044347" s="3"/>
      <c r="J1044347" s="3"/>
      <c r="K1044347" s="3"/>
    </row>
    <row r="1044348" spans="9:11" x14ac:dyDescent="0.2">
      <c r="I1044348" s="3"/>
      <c r="J1044348" s="3"/>
      <c r="K1044348" s="3"/>
    </row>
    <row r="1044349" spans="9:11" x14ac:dyDescent="0.2">
      <c r="I1044349" s="3"/>
      <c r="J1044349" s="3"/>
      <c r="K1044349" s="3"/>
    </row>
    <row r="1044350" spans="9:11" x14ac:dyDescent="0.2">
      <c r="I1044350" s="3"/>
      <c r="J1044350" s="3"/>
      <c r="K1044350" s="3"/>
    </row>
    <row r="1044351" spans="9:11" x14ac:dyDescent="0.2">
      <c r="I1044351" s="3"/>
      <c r="J1044351" s="3"/>
      <c r="K1044351" s="3"/>
    </row>
    <row r="1044352" spans="9:11" x14ac:dyDescent="0.2">
      <c r="I1044352" s="3"/>
      <c r="J1044352" s="3"/>
      <c r="K1044352" s="3"/>
    </row>
    <row r="1044353" spans="9:11" x14ac:dyDescent="0.2">
      <c r="I1044353" s="3"/>
      <c r="J1044353" s="3"/>
      <c r="K1044353" s="3"/>
    </row>
    <row r="1044354" spans="9:11" x14ac:dyDescent="0.2">
      <c r="I1044354" s="3"/>
      <c r="J1044354" s="3"/>
      <c r="K1044354" s="3"/>
    </row>
    <row r="1044355" spans="9:11" x14ac:dyDescent="0.2">
      <c r="I1044355" s="3"/>
      <c r="J1044355" s="3"/>
      <c r="K1044355" s="3"/>
    </row>
    <row r="1044356" spans="9:11" x14ac:dyDescent="0.2">
      <c r="I1044356" s="3"/>
      <c r="J1044356" s="3"/>
      <c r="K1044356" s="3"/>
    </row>
    <row r="1044357" spans="9:11" x14ac:dyDescent="0.2">
      <c r="I1044357" s="3"/>
      <c r="J1044357" s="3"/>
      <c r="K1044357" s="3"/>
    </row>
    <row r="1044358" spans="9:11" x14ac:dyDescent="0.2">
      <c r="I1044358" s="3"/>
      <c r="J1044358" s="3"/>
      <c r="K1044358" s="3"/>
    </row>
    <row r="1044359" spans="9:11" x14ac:dyDescent="0.2">
      <c r="I1044359" s="3"/>
      <c r="J1044359" s="3"/>
      <c r="K1044359" s="3"/>
    </row>
    <row r="1044360" spans="9:11" x14ac:dyDescent="0.2">
      <c r="I1044360" s="3"/>
      <c r="J1044360" s="3"/>
      <c r="K1044360" s="3"/>
    </row>
    <row r="1044361" spans="9:11" x14ac:dyDescent="0.2">
      <c r="I1044361" s="3"/>
      <c r="J1044361" s="3"/>
      <c r="K1044361" s="3"/>
    </row>
    <row r="1044362" spans="9:11" x14ac:dyDescent="0.2">
      <c r="I1044362" s="3"/>
      <c r="J1044362" s="3"/>
      <c r="K1044362" s="3"/>
    </row>
    <row r="1044363" spans="9:11" x14ac:dyDescent="0.2">
      <c r="I1044363" s="3"/>
      <c r="J1044363" s="3"/>
      <c r="K1044363" s="3"/>
    </row>
    <row r="1044364" spans="9:11" x14ac:dyDescent="0.2">
      <c r="I1044364" s="3"/>
      <c r="J1044364" s="3"/>
      <c r="K1044364" s="3"/>
    </row>
    <row r="1044365" spans="9:11" x14ac:dyDescent="0.2">
      <c r="I1044365" s="3"/>
      <c r="J1044365" s="3"/>
      <c r="K1044365" s="3"/>
    </row>
    <row r="1044366" spans="9:11" x14ac:dyDescent="0.2">
      <c r="I1044366" s="3"/>
      <c r="J1044366" s="3"/>
      <c r="K1044366" s="3"/>
    </row>
    <row r="1044367" spans="9:11" x14ac:dyDescent="0.2">
      <c r="I1044367" s="3"/>
      <c r="J1044367" s="3"/>
      <c r="K1044367" s="3"/>
    </row>
    <row r="1044368" spans="9:11" x14ac:dyDescent="0.2">
      <c r="I1044368" s="3"/>
      <c r="J1044368" s="3"/>
      <c r="K1044368" s="3"/>
    </row>
    <row r="1044369" spans="9:11" x14ac:dyDescent="0.2">
      <c r="I1044369" s="3"/>
      <c r="J1044369" s="3"/>
      <c r="K1044369" s="3"/>
    </row>
    <row r="1044370" spans="9:11" x14ac:dyDescent="0.2">
      <c r="I1044370" s="3"/>
      <c r="J1044370" s="3"/>
      <c r="K1044370" s="3"/>
    </row>
    <row r="1044371" spans="9:11" x14ac:dyDescent="0.2">
      <c r="I1044371" s="3"/>
      <c r="J1044371" s="3"/>
      <c r="K1044371" s="3"/>
    </row>
    <row r="1044372" spans="9:11" x14ac:dyDescent="0.2">
      <c r="I1044372" s="3"/>
      <c r="J1044372" s="3"/>
      <c r="K1044372" s="3"/>
    </row>
    <row r="1044373" spans="9:11" x14ac:dyDescent="0.2">
      <c r="I1044373" s="3"/>
      <c r="J1044373" s="3"/>
      <c r="K1044373" s="3"/>
    </row>
    <row r="1044374" spans="9:11" x14ac:dyDescent="0.2">
      <c r="I1044374" s="3"/>
      <c r="J1044374" s="3"/>
      <c r="K1044374" s="3"/>
    </row>
    <row r="1044375" spans="9:11" x14ac:dyDescent="0.2">
      <c r="I1044375" s="3"/>
      <c r="J1044375" s="3"/>
      <c r="K1044375" s="3"/>
    </row>
    <row r="1044376" spans="9:11" x14ac:dyDescent="0.2">
      <c r="I1044376" s="3"/>
      <c r="J1044376" s="3"/>
      <c r="K1044376" s="3"/>
    </row>
    <row r="1044377" spans="9:11" x14ac:dyDescent="0.2">
      <c r="I1044377" s="3"/>
      <c r="J1044377" s="3"/>
      <c r="K1044377" s="3"/>
    </row>
    <row r="1044378" spans="9:11" x14ac:dyDescent="0.2">
      <c r="I1044378" s="3"/>
      <c r="J1044378" s="3"/>
      <c r="K1044378" s="3"/>
    </row>
    <row r="1044379" spans="9:11" x14ac:dyDescent="0.2">
      <c r="I1044379" s="3"/>
      <c r="J1044379" s="3"/>
      <c r="K1044379" s="3"/>
    </row>
    <row r="1044380" spans="9:11" x14ac:dyDescent="0.2">
      <c r="I1044380" s="3"/>
      <c r="J1044380" s="3"/>
      <c r="K1044380" s="3"/>
    </row>
    <row r="1044381" spans="9:11" x14ac:dyDescent="0.2">
      <c r="I1044381" s="3"/>
      <c r="J1044381" s="3"/>
      <c r="K1044381" s="3"/>
    </row>
    <row r="1044382" spans="9:11" x14ac:dyDescent="0.2">
      <c r="I1044382" s="3"/>
      <c r="J1044382" s="3"/>
      <c r="K1044382" s="3"/>
    </row>
    <row r="1044383" spans="9:11" x14ac:dyDescent="0.2">
      <c r="I1044383" s="3"/>
      <c r="J1044383" s="3"/>
      <c r="K1044383" s="3"/>
    </row>
    <row r="1044384" spans="9:11" x14ac:dyDescent="0.2">
      <c r="I1044384" s="3"/>
      <c r="J1044384" s="3"/>
      <c r="K1044384" s="3"/>
    </row>
    <row r="1044385" spans="9:11" x14ac:dyDescent="0.2">
      <c r="I1044385" s="3"/>
      <c r="J1044385" s="3"/>
      <c r="K1044385" s="3"/>
    </row>
    <row r="1044386" spans="9:11" x14ac:dyDescent="0.2">
      <c r="I1044386" s="3"/>
      <c r="J1044386" s="3"/>
      <c r="K1044386" s="3"/>
    </row>
    <row r="1044387" spans="9:11" x14ac:dyDescent="0.2">
      <c r="I1044387" s="3"/>
      <c r="J1044387" s="3"/>
      <c r="K1044387" s="3"/>
    </row>
    <row r="1044388" spans="9:11" x14ac:dyDescent="0.2">
      <c r="I1044388" s="3"/>
      <c r="J1044388" s="3"/>
      <c r="K1044388" s="3"/>
    </row>
    <row r="1044389" spans="9:11" x14ac:dyDescent="0.2">
      <c r="I1044389" s="3"/>
      <c r="J1044389" s="3"/>
      <c r="K1044389" s="3"/>
    </row>
    <row r="1044390" spans="9:11" x14ac:dyDescent="0.2">
      <c r="I1044390" s="3"/>
      <c r="J1044390" s="3"/>
      <c r="K1044390" s="3"/>
    </row>
    <row r="1044391" spans="9:11" x14ac:dyDescent="0.2">
      <c r="I1044391" s="3"/>
      <c r="J1044391" s="3"/>
      <c r="K1044391" s="3"/>
    </row>
    <row r="1044392" spans="9:11" x14ac:dyDescent="0.2">
      <c r="I1044392" s="3"/>
      <c r="J1044392" s="3"/>
      <c r="K1044392" s="3"/>
    </row>
    <row r="1044393" spans="9:11" x14ac:dyDescent="0.2">
      <c r="I1044393" s="3"/>
      <c r="J1044393" s="3"/>
      <c r="K1044393" s="3"/>
    </row>
    <row r="1044394" spans="9:11" x14ac:dyDescent="0.2">
      <c r="I1044394" s="3"/>
      <c r="J1044394" s="3"/>
      <c r="K1044394" s="3"/>
    </row>
    <row r="1044395" spans="9:11" x14ac:dyDescent="0.2">
      <c r="I1044395" s="3"/>
      <c r="J1044395" s="3"/>
      <c r="K1044395" s="3"/>
    </row>
    <row r="1044396" spans="9:11" x14ac:dyDescent="0.2">
      <c r="I1044396" s="3"/>
      <c r="J1044396" s="3"/>
      <c r="K1044396" s="3"/>
    </row>
    <row r="1044397" spans="9:11" x14ac:dyDescent="0.2">
      <c r="I1044397" s="3"/>
      <c r="J1044397" s="3"/>
      <c r="K1044397" s="3"/>
    </row>
    <row r="1044398" spans="9:11" x14ac:dyDescent="0.2">
      <c r="I1044398" s="3"/>
      <c r="J1044398" s="3"/>
      <c r="K1044398" s="3"/>
    </row>
    <row r="1044399" spans="9:11" x14ac:dyDescent="0.2">
      <c r="I1044399" s="3"/>
      <c r="J1044399" s="3"/>
      <c r="K1044399" s="3"/>
    </row>
    <row r="1044400" spans="9:11" x14ac:dyDescent="0.2">
      <c r="I1044400" s="3"/>
      <c r="J1044400" s="3"/>
      <c r="K1044400" s="3"/>
    </row>
    <row r="1044401" spans="9:11" x14ac:dyDescent="0.2">
      <c r="I1044401" s="3"/>
      <c r="J1044401" s="3"/>
      <c r="K1044401" s="3"/>
    </row>
    <row r="1044402" spans="9:11" x14ac:dyDescent="0.2">
      <c r="I1044402" s="3"/>
      <c r="J1044402" s="3"/>
      <c r="K1044402" s="3"/>
    </row>
    <row r="1044403" spans="9:11" x14ac:dyDescent="0.2">
      <c r="I1044403" s="3"/>
      <c r="J1044403" s="3"/>
      <c r="K1044403" s="3"/>
    </row>
    <row r="1044404" spans="9:11" x14ac:dyDescent="0.2">
      <c r="I1044404" s="3"/>
      <c r="J1044404" s="3"/>
      <c r="K1044404" s="3"/>
    </row>
    <row r="1044405" spans="9:11" x14ac:dyDescent="0.2">
      <c r="I1044405" s="3"/>
      <c r="J1044405" s="3"/>
      <c r="K1044405" s="3"/>
    </row>
    <row r="1044406" spans="9:11" x14ac:dyDescent="0.2">
      <c r="I1044406" s="3"/>
      <c r="J1044406" s="3"/>
      <c r="K1044406" s="3"/>
    </row>
    <row r="1044407" spans="9:11" x14ac:dyDescent="0.2">
      <c r="I1044407" s="3"/>
      <c r="J1044407" s="3"/>
      <c r="K1044407" s="3"/>
    </row>
    <row r="1044408" spans="9:11" x14ac:dyDescent="0.2">
      <c r="I1044408" s="3"/>
      <c r="J1044408" s="3"/>
      <c r="K1044408" s="3"/>
    </row>
    <row r="1044409" spans="9:11" x14ac:dyDescent="0.2">
      <c r="I1044409" s="3"/>
      <c r="J1044409" s="3"/>
      <c r="K1044409" s="3"/>
    </row>
    <row r="1044410" spans="9:11" x14ac:dyDescent="0.2">
      <c r="I1044410" s="3"/>
      <c r="J1044410" s="3"/>
      <c r="K1044410" s="3"/>
    </row>
    <row r="1044411" spans="9:11" x14ac:dyDescent="0.2">
      <c r="I1044411" s="3"/>
      <c r="J1044411" s="3"/>
      <c r="K1044411" s="3"/>
    </row>
    <row r="1044412" spans="9:11" x14ac:dyDescent="0.2">
      <c r="I1044412" s="3"/>
      <c r="J1044412" s="3"/>
      <c r="K1044412" s="3"/>
    </row>
    <row r="1044413" spans="9:11" x14ac:dyDescent="0.2">
      <c r="I1044413" s="3"/>
      <c r="J1044413" s="3"/>
      <c r="K1044413" s="3"/>
    </row>
    <row r="1044414" spans="9:11" x14ac:dyDescent="0.2">
      <c r="I1044414" s="3"/>
      <c r="J1044414" s="3"/>
      <c r="K1044414" s="3"/>
    </row>
    <row r="1044415" spans="9:11" x14ac:dyDescent="0.2">
      <c r="I1044415" s="3"/>
      <c r="J1044415" s="3"/>
      <c r="K1044415" s="3"/>
    </row>
    <row r="1044416" spans="9:11" x14ac:dyDescent="0.2">
      <c r="I1044416" s="3"/>
      <c r="J1044416" s="3"/>
      <c r="K1044416" s="3"/>
    </row>
    <row r="1044417" spans="9:11" x14ac:dyDescent="0.2">
      <c r="I1044417" s="3"/>
      <c r="J1044417" s="3"/>
      <c r="K1044417" s="3"/>
    </row>
    <row r="1044418" spans="9:11" x14ac:dyDescent="0.2">
      <c r="I1044418" s="3"/>
      <c r="J1044418" s="3"/>
      <c r="K1044418" s="3"/>
    </row>
    <row r="1044419" spans="9:11" x14ac:dyDescent="0.2">
      <c r="I1044419" s="3"/>
      <c r="J1044419" s="3"/>
      <c r="K1044419" s="3"/>
    </row>
    <row r="1044420" spans="9:11" x14ac:dyDescent="0.2">
      <c r="I1044420" s="3"/>
      <c r="J1044420" s="3"/>
      <c r="K1044420" s="3"/>
    </row>
    <row r="1044421" spans="9:11" x14ac:dyDescent="0.2">
      <c r="I1044421" s="3"/>
      <c r="J1044421" s="3"/>
      <c r="K1044421" s="3"/>
    </row>
    <row r="1044422" spans="9:11" x14ac:dyDescent="0.2">
      <c r="I1044422" s="3"/>
      <c r="J1044422" s="3"/>
      <c r="K1044422" s="3"/>
    </row>
    <row r="1044423" spans="9:11" x14ac:dyDescent="0.2">
      <c r="I1044423" s="3"/>
      <c r="J1044423" s="3"/>
      <c r="K1044423" s="3"/>
    </row>
    <row r="1044424" spans="9:11" x14ac:dyDescent="0.2">
      <c r="I1044424" s="3"/>
      <c r="J1044424" s="3"/>
      <c r="K1044424" s="3"/>
    </row>
    <row r="1044425" spans="9:11" x14ac:dyDescent="0.2">
      <c r="I1044425" s="3"/>
      <c r="J1044425" s="3"/>
      <c r="K1044425" s="3"/>
    </row>
    <row r="1044426" spans="9:11" x14ac:dyDescent="0.2">
      <c r="I1044426" s="3"/>
      <c r="J1044426" s="3"/>
      <c r="K1044426" s="3"/>
    </row>
    <row r="1044427" spans="9:11" x14ac:dyDescent="0.2">
      <c r="I1044427" s="3"/>
      <c r="J1044427" s="3"/>
      <c r="K1044427" s="3"/>
    </row>
    <row r="1044428" spans="9:11" x14ac:dyDescent="0.2">
      <c r="I1044428" s="3"/>
      <c r="J1044428" s="3"/>
      <c r="K1044428" s="3"/>
    </row>
    <row r="1044429" spans="9:11" x14ac:dyDescent="0.2">
      <c r="I1044429" s="3"/>
      <c r="J1044429" s="3"/>
      <c r="K1044429" s="3"/>
    </row>
    <row r="1044430" spans="9:11" x14ac:dyDescent="0.2">
      <c r="I1044430" s="3"/>
      <c r="J1044430" s="3"/>
      <c r="K1044430" s="3"/>
    </row>
    <row r="1044431" spans="9:11" x14ac:dyDescent="0.2">
      <c r="I1044431" s="3"/>
      <c r="J1044431" s="3"/>
      <c r="K1044431" s="3"/>
    </row>
    <row r="1044432" spans="9:11" x14ac:dyDescent="0.2">
      <c r="I1044432" s="3"/>
      <c r="J1044432" s="3"/>
      <c r="K1044432" s="3"/>
    </row>
    <row r="1044433" spans="9:11" x14ac:dyDescent="0.2">
      <c r="I1044433" s="3"/>
      <c r="J1044433" s="3"/>
      <c r="K1044433" s="3"/>
    </row>
    <row r="1044434" spans="9:11" x14ac:dyDescent="0.2">
      <c r="I1044434" s="3"/>
      <c r="J1044434" s="3"/>
      <c r="K1044434" s="3"/>
    </row>
    <row r="1044435" spans="9:11" x14ac:dyDescent="0.2">
      <c r="I1044435" s="3"/>
      <c r="J1044435" s="3"/>
      <c r="K1044435" s="3"/>
    </row>
    <row r="1044436" spans="9:11" x14ac:dyDescent="0.2">
      <c r="I1044436" s="3"/>
      <c r="J1044436" s="3"/>
      <c r="K1044436" s="3"/>
    </row>
    <row r="1044437" spans="9:11" x14ac:dyDescent="0.2">
      <c r="I1044437" s="3"/>
      <c r="J1044437" s="3"/>
      <c r="K1044437" s="3"/>
    </row>
    <row r="1044438" spans="9:11" x14ac:dyDescent="0.2">
      <c r="I1044438" s="3"/>
      <c r="J1044438" s="3"/>
      <c r="K1044438" s="3"/>
    </row>
    <row r="1044439" spans="9:11" x14ac:dyDescent="0.2">
      <c r="I1044439" s="3"/>
      <c r="J1044439" s="3"/>
      <c r="K1044439" s="3"/>
    </row>
    <row r="1044440" spans="9:11" x14ac:dyDescent="0.2">
      <c r="I1044440" s="3"/>
      <c r="J1044440" s="3"/>
      <c r="K1044440" s="3"/>
    </row>
    <row r="1044441" spans="9:11" x14ac:dyDescent="0.2">
      <c r="I1044441" s="3"/>
      <c r="J1044441" s="3"/>
      <c r="K1044441" s="3"/>
    </row>
    <row r="1044442" spans="9:11" x14ac:dyDescent="0.2">
      <c r="I1044442" s="3"/>
      <c r="J1044442" s="3"/>
      <c r="K1044442" s="3"/>
    </row>
    <row r="1044443" spans="9:11" x14ac:dyDescent="0.2">
      <c r="I1044443" s="3"/>
      <c r="J1044443" s="3"/>
      <c r="K1044443" s="3"/>
    </row>
    <row r="1044444" spans="9:11" x14ac:dyDescent="0.2">
      <c r="I1044444" s="3"/>
      <c r="J1044444" s="3"/>
      <c r="K1044444" s="3"/>
    </row>
    <row r="1044445" spans="9:11" x14ac:dyDescent="0.2">
      <c r="I1044445" s="3"/>
      <c r="J1044445" s="3"/>
      <c r="K1044445" s="3"/>
    </row>
    <row r="1044446" spans="9:11" x14ac:dyDescent="0.2">
      <c r="I1044446" s="3"/>
      <c r="J1044446" s="3"/>
      <c r="K1044446" s="3"/>
    </row>
    <row r="1044447" spans="9:11" x14ac:dyDescent="0.2">
      <c r="I1044447" s="3"/>
      <c r="J1044447" s="3"/>
      <c r="K1044447" s="3"/>
    </row>
    <row r="1044448" spans="9:11" x14ac:dyDescent="0.2">
      <c r="I1044448" s="3"/>
      <c r="J1044448" s="3"/>
      <c r="K1044448" s="3"/>
    </row>
    <row r="1044449" spans="9:11" x14ac:dyDescent="0.2">
      <c r="I1044449" s="3"/>
      <c r="J1044449" s="3"/>
      <c r="K1044449" s="3"/>
    </row>
    <row r="1044450" spans="9:11" x14ac:dyDescent="0.2">
      <c r="I1044450" s="3"/>
      <c r="J1044450" s="3"/>
      <c r="K1044450" s="3"/>
    </row>
    <row r="1044451" spans="9:11" x14ac:dyDescent="0.2">
      <c r="I1044451" s="3"/>
      <c r="J1044451" s="3"/>
      <c r="K1044451" s="3"/>
    </row>
    <row r="1044452" spans="9:11" x14ac:dyDescent="0.2">
      <c r="I1044452" s="3"/>
      <c r="J1044452" s="3"/>
      <c r="K1044452" s="3"/>
    </row>
    <row r="1044453" spans="9:11" x14ac:dyDescent="0.2">
      <c r="I1044453" s="3"/>
      <c r="J1044453" s="3"/>
      <c r="K1044453" s="3"/>
    </row>
    <row r="1044454" spans="9:11" x14ac:dyDescent="0.2">
      <c r="I1044454" s="3"/>
      <c r="J1044454" s="3"/>
      <c r="K1044454" s="3"/>
    </row>
    <row r="1044455" spans="9:11" x14ac:dyDescent="0.2">
      <c r="I1044455" s="3"/>
      <c r="J1044455" s="3"/>
      <c r="K1044455" s="3"/>
    </row>
    <row r="1044456" spans="9:11" x14ac:dyDescent="0.2">
      <c r="I1044456" s="3"/>
      <c r="J1044456" s="3"/>
      <c r="K1044456" s="3"/>
    </row>
    <row r="1044457" spans="9:11" x14ac:dyDescent="0.2">
      <c r="I1044457" s="3"/>
      <c r="J1044457" s="3"/>
      <c r="K1044457" s="3"/>
    </row>
    <row r="1044458" spans="9:11" x14ac:dyDescent="0.2">
      <c r="I1044458" s="3"/>
      <c r="J1044458" s="3"/>
      <c r="K1044458" s="3"/>
    </row>
    <row r="1044459" spans="9:11" x14ac:dyDescent="0.2">
      <c r="I1044459" s="3"/>
      <c r="J1044459" s="3"/>
      <c r="K1044459" s="3"/>
    </row>
    <row r="1044460" spans="9:11" x14ac:dyDescent="0.2">
      <c r="I1044460" s="3"/>
      <c r="J1044460" s="3"/>
      <c r="K1044460" s="3"/>
    </row>
    <row r="1044461" spans="9:11" x14ac:dyDescent="0.2">
      <c r="I1044461" s="3"/>
      <c r="J1044461" s="3"/>
      <c r="K1044461" s="3"/>
    </row>
    <row r="1044462" spans="9:11" x14ac:dyDescent="0.2">
      <c r="I1044462" s="3"/>
      <c r="J1044462" s="3"/>
      <c r="K1044462" s="3"/>
    </row>
    <row r="1044463" spans="9:11" x14ac:dyDescent="0.2">
      <c r="I1044463" s="3"/>
      <c r="J1044463" s="3"/>
      <c r="K1044463" s="3"/>
    </row>
    <row r="1044464" spans="9:11" x14ac:dyDescent="0.2">
      <c r="I1044464" s="3"/>
      <c r="J1044464" s="3"/>
      <c r="K1044464" s="3"/>
    </row>
    <row r="1044465" spans="9:11" x14ac:dyDescent="0.2">
      <c r="I1044465" s="3"/>
      <c r="J1044465" s="3"/>
      <c r="K1044465" s="3"/>
    </row>
    <row r="1044466" spans="9:11" x14ac:dyDescent="0.2">
      <c r="I1044466" s="3"/>
      <c r="J1044466" s="3"/>
      <c r="K1044466" s="3"/>
    </row>
    <row r="1044467" spans="9:11" x14ac:dyDescent="0.2">
      <c r="I1044467" s="3"/>
      <c r="J1044467" s="3"/>
      <c r="K1044467" s="3"/>
    </row>
    <row r="1044468" spans="9:11" x14ac:dyDescent="0.2">
      <c r="I1044468" s="3"/>
      <c r="J1044468" s="3"/>
      <c r="K1044468" s="3"/>
    </row>
    <row r="1044469" spans="9:11" x14ac:dyDescent="0.2">
      <c r="I1044469" s="3"/>
      <c r="J1044469" s="3"/>
      <c r="K1044469" s="3"/>
    </row>
    <row r="1044470" spans="9:11" x14ac:dyDescent="0.2">
      <c r="I1044470" s="3"/>
      <c r="J1044470" s="3"/>
      <c r="K1044470" s="3"/>
    </row>
    <row r="1044471" spans="9:11" x14ac:dyDescent="0.2">
      <c r="I1044471" s="3"/>
      <c r="J1044471" s="3"/>
      <c r="K1044471" s="3"/>
    </row>
    <row r="1044472" spans="9:11" x14ac:dyDescent="0.2">
      <c r="I1044472" s="3"/>
      <c r="J1044472" s="3"/>
      <c r="K1044472" s="3"/>
    </row>
    <row r="1044473" spans="9:11" x14ac:dyDescent="0.2">
      <c r="I1044473" s="3"/>
      <c r="J1044473" s="3"/>
      <c r="K1044473" s="3"/>
    </row>
    <row r="1044474" spans="9:11" x14ac:dyDescent="0.2">
      <c r="I1044474" s="3"/>
      <c r="J1044474" s="3"/>
      <c r="K1044474" s="3"/>
    </row>
    <row r="1044475" spans="9:11" x14ac:dyDescent="0.2">
      <c r="I1044475" s="3"/>
      <c r="J1044475" s="3"/>
      <c r="K1044475" s="3"/>
    </row>
    <row r="1044476" spans="9:11" x14ac:dyDescent="0.2">
      <c r="I1044476" s="3"/>
      <c r="J1044476" s="3"/>
      <c r="K1044476" s="3"/>
    </row>
    <row r="1044477" spans="9:11" x14ac:dyDescent="0.2">
      <c r="I1044477" s="3"/>
      <c r="J1044477" s="3"/>
      <c r="K1044477" s="3"/>
    </row>
    <row r="1044478" spans="9:11" x14ac:dyDescent="0.2">
      <c r="I1044478" s="3"/>
      <c r="J1044478" s="3"/>
      <c r="K1044478" s="3"/>
    </row>
    <row r="1044479" spans="9:11" x14ac:dyDescent="0.2">
      <c r="I1044479" s="3"/>
      <c r="J1044479" s="3"/>
      <c r="K1044479" s="3"/>
    </row>
    <row r="1044480" spans="9:11" x14ac:dyDescent="0.2">
      <c r="I1044480" s="3"/>
      <c r="J1044480" s="3"/>
      <c r="K1044480" s="3"/>
    </row>
    <row r="1044481" spans="9:11" x14ac:dyDescent="0.2">
      <c r="I1044481" s="3"/>
      <c r="J1044481" s="3"/>
      <c r="K1044481" s="3"/>
    </row>
    <row r="1044482" spans="9:11" x14ac:dyDescent="0.2">
      <c r="I1044482" s="3"/>
      <c r="J1044482" s="3"/>
      <c r="K1044482" s="3"/>
    </row>
    <row r="1044483" spans="9:11" x14ac:dyDescent="0.2">
      <c r="I1044483" s="3"/>
      <c r="J1044483" s="3"/>
      <c r="K1044483" s="3"/>
    </row>
    <row r="1044484" spans="9:11" x14ac:dyDescent="0.2">
      <c r="I1044484" s="3"/>
      <c r="J1044484" s="3"/>
      <c r="K1044484" s="3"/>
    </row>
    <row r="1044485" spans="9:11" x14ac:dyDescent="0.2">
      <c r="I1044485" s="3"/>
      <c r="J1044485" s="3"/>
      <c r="K1044485" s="3"/>
    </row>
    <row r="1044486" spans="9:11" x14ac:dyDescent="0.2">
      <c r="I1044486" s="3"/>
      <c r="J1044486" s="3"/>
      <c r="K1044486" s="3"/>
    </row>
    <row r="1044487" spans="9:11" x14ac:dyDescent="0.2">
      <c r="I1044487" s="3"/>
      <c r="J1044487" s="3"/>
      <c r="K1044487" s="3"/>
    </row>
    <row r="1044488" spans="9:11" x14ac:dyDescent="0.2">
      <c r="I1044488" s="3"/>
      <c r="J1044488" s="3"/>
      <c r="K1044488" s="3"/>
    </row>
    <row r="1044489" spans="9:11" x14ac:dyDescent="0.2">
      <c r="I1044489" s="3"/>
      <c r="J1044489" s="3"/>
      <c r="K1044489" s="3"/>
    </row>
    <row r="1044490" spans="9:11" x14ac:dyDescent="0.2">
      <c r="I1044490" s="3"/>
      <c r="J1044490" s="3"/>
      <c r="K1044490" s="3"/>
    </row>
    <row r="1044491" spans="9:11" x14ac:dyDescent="0.2">
      <c r="I1044491" s="3"/>
      <c r="J1044491" s="3"/>
      <c r="K1044491" s="3"/>
    </row>
    <row r="1044492" spans="9:11" x14ac:dyDescent="0.2">
      <c r="I1044492" s="3"/>
      <c r="J1044492" s="3"/>
      <c r="K1044492" s="3"/>
    </row>
    <row r="1044493" spans="9:11" x14ac:dyDescent="0.2">
      <c r="I1044493" s="3"/>
      <c r="J1044493" s="3"/>
      <c r="K1044493" s="3"/>
    </row>
    <row r="1044494" spans="9:11" x14ac:dyDescent="0.2">
      <c r="I1044494" s="3"/>
      <c r="J1044494" s="3"/>
      <c r="K1044494" s="3"/>
    </row>
    <row r="1044495" spans="9:11" x14ac:dyDescent="0.2">
      <c r="I1044495" s="3"/>
      <c r="J1044495" s="3"/>
      <c r="K1044495" s="3"/>
    </row>
    <row r="1044496" spans="9:11" x14ac:dyDescent="0.2">
      <c r="I1044496" s="3"/>
      <c r="J1044496" s="3"/>
      <c r="K1044496" s="3"/>
    </row>
    <row r="1044497" spans="9:11" x14ac:dyDescent="0.2">
      <c r="I1044497" s="3"/>
      <c r="J1044497" s="3"/>
      <c r="K1044497" s="3"/>
    </row>
    <row r="1044498" spans="9:11" x14ac:dyDescent="0.2">
      <c r="I1044498" s="3"/>
      <c r="J1044498" s="3"/>
      <c r="K1044498" s="3"/>
    </row>
    <row r="1044499" spans="9:11" x14ac:dyDescent="0.2">
      <c r="I1044499" s="3"/>
      <c r="J1044499" s="3"/>
      <c r="K1044499" s="3"/>
    </row>
    <row r="1044500" spans="9:11" x14ac:dyDescent="0.2">
      <c r="I1044500" s="3"/>
      <c r="J1044500" s="3"/>
      <c r="K1044500" s="3"/>
    </row>
    <row r="1044501" spans="9:11" x14ac:dyDescent="0.2">
      <c r="I1044501" s="3"/>
      <c r="J1044501" s="3"/>
      <c r="K1044501" s="3"/>
    </row>
    <row r="1044502" spans="9:11" x14ac:dyDescent="0.2">
      <c r="I1044502" s="3"/>
      <c r="J1044502" s="3"/>
      <c r="K1044502" s="3"/>
    </row>
    <row r="1044503" spans="9:11" x14ac:dyDescent="0.2">
      <c r="I1044503" s="3"/>
      <c r="J1044503" s="3"/>
      <c r="K1044503" s="3"/>
    </row>
    <row r="1044504" spans="9:11" x14ac:dyDescent="0.2">
      <c r="I1044504" s="3"/>
      <c r="J1044504" s="3"/>
      <c r="K1044504" s="3"/>
    </row>
    <row r="1044505" spans="9:11" x14ac:dyDescent="0.2">
      <c r="I1044505" s="3"/>
      <c r="J1044505" s="3"/>
      <c r="K1044505" s="3"/>
    </row>
    <row r="1044506" spans="9:11" x14ac:dyDescent="0.2">
      <c r="I1044506" s="3"/>
      <c r="J1044506" s="3"/>
      <c r="K1044506" s="3"/>
    </row>
    <row r="1044507" spans="9:11" x14ac:dyDescent="0.2">
      <c r="I1044507" s="3"/>
      <c r="J1044507" s="3"/>
      <c r="K1044507" s="3"/>
    </row>
    <row r="1044508" spans="9:11" x14ac:dyDescent="0.2">
      <c r="I1044508" s="3"/>
      <c r="J1044508" s="3"/>
      <c r="K1044508" s="3"/>
    </row>
    <row r="1044509" spans="9:11" x14ac:dyDescent="0.2">
      <c r="I1044509" s="3"/>
      <c r="J1044509" s="3"/>
      <c r="K1044509" s="3"/>
    </row>
    <row r="1044510" spans="9:11" x14ac:dyDescent="0.2">
      <c r="I1044510" s="3"/>
      <c r="J1044510" s="3"/>
      <c r="K1044510" s="3"/>
    </row>
    <row r="1044511" spans="9:11" x14ac:dyDescent="0.2">
      <c r="I1044511" s="3"/>
      <c r="J1044511" s="3"/>
      <c r="K1044511" s="3"/>
    </row>
    <row r="1044512" spans="9:11" x14ac:dyDescent="0.2">
      <c r="I1044512" s="3"/>
      <c r="J1044512" s="3"/>
      <c r="K1044512" s="3"/>
    </row>
    <row r="1044513" spans="9:11" x14ac:dyDescent="0.2">
      <c r="I1044513" s="3"/>
      <c r="J1044513" s="3"/>
      <c r="K1044513" s="3"/>
    </row>
    <row r="1044514" spans="9:11" x14ac:dyDescent="0.2">
      <c r="I1044514" s="3"/>
      <c r="J1044514" s="3"/>
      <c r="K1044514" s="3"/>
    </row>
    <row r="1044515" spans="9:11" x14ac:dyDescent="0.2">
      <c r="I1044515" s="3"/>
      <c r="J1044515" s="3"/>
      <c r="K1044515" s="3"/>
    </row>
    <row r="1044516" spans="9:11" x14ac:dyDescent="0.2">
      <c r="I1044516" s="3"/>
      <c r="J1044516" s="3"/>
      <c r="K1044516" s="3"/>
    </row>
    <row r="1044517" spans="9:11" x14ac:dyDescent="0.2">
      <c r="I1044517" s="3"/>
      <c r="J1044517" s="3"/>
      <c r="K1044517" s="3"/>
    </row>
    <row r="1044518" spans="9:11" x14ac:dyDescent="0.2">
      <c r="I1044518" s="3"/>
      <c r="J1044518" s="3"/>
      <c r="K1044518" s="3"/>
    </row>
    <row r="1044519" spans="9:11" x14ac:dyDescent="0.2">
      <c r="I1044519" s="3"/>
      <c r="J1044519" s="3"/>
      <c r="K1044519" s="3"/>
    </row>
    <row r="1044520" spans="9:11" x14ac:dyDescent="0.2">
      <c r="I1044520" s="3"/>
      <c r="J1044520" s="3"/>
      <c r="K1044520" s="3"/>
    </row>
    <row r="1044521" spans="9:11" x14ac:dyDescent="0.2">
      <c r="I1044521" s="3"/>
      <c r="J1044521" s="3"/>
      <c r="K1044521" s="3"/>
    </row>
    <row r="1044522" spans="9:11" x14ac:dyDescent="0.2">
      <c r="I1044522" s="3"/>
      <c r="J1044522" s="3"/>
      <c r="K1044522" s="3"/>
    </row>
    <row r="1044523" spans="9:11" x14ac:dyDescent="0.2">
      <c r="I1044523" s="3"/>
      <c r="J1044523" s="3"/>
      <c r="K1044523" s="3"/>
    </row>
    <row r="1044524" spans="9:11" x14ac:dyDescent="0.2">
      <c r="I1044524" s="3"/>
      <c r="J1044524" s="3"/>
      <c r="K1044524" s="3"/>
    </row>
    <row r="1044525" spans="9:11" x14ac:dyDescent="0.2">
      <c r="I1044525" s="3"/>
      <c r="J1044525" s="3"/>
      <c r="K1044525" s="3"/>
    </row>
    <row r="1044526" spans="9:11" x14ac:dyDescent="0.2">
      <c r="I1044526" s="3"/>
      <c r="J1044526" s="3"/>
      <c r="K1044526" s="3"/>
    </row>
    <row r="1044527" spans="9:11" x14ac:dyDescent="0.2">
      <c r="I1044527" s="3"/>
      <c r="J1044527" s="3"/>
      <c r="K1044527" s="3"/>
    </row>
    <row r="1044528" spans="9:11" x14ac:dyDescent="0.2">
      <c r="I1044528" s="3"/>
      <c r="J1044528" s="3"/>
      <c r="K1044528" s="3"/>
    </row>
    <row r="1044529" spans="9:11" x14ac:dyDescent="0.2">
      <c r="I1044529" s="3"/>
      <c r="J1044529" s="3"/>
      <c r="K1044529" s="3"/>
    </row>
    <row r="1044530" spans="9:11" x14ac:dyDescent="0.2">
      <c r="I1044530" s="3"/>
      <c r="J1044530" s="3"/>
      <c r="K1044530" s="3"/>
    </row>
    <row r="1044531" spans="9:11" x14ac:dyDescent="0.2">
      <c r="I1044531" s="3"/>
      <c r="J1044531" s="3"/>
      <c r="K1044531" s="3"/>
    </row>
    <row r="1044532" spans="9:11" x14ac:dyDescent="0.2">
      <c r="I1044532" s="3"/>
      <c r="J1044532" s="3"/>
      <c r="K1044532" s="3"/>
    </row>
    <row r="1044533" spans="9:11" x14ac:dyDescent="0.2">
      <c r="I1044533" s="3"/>
      <c r="J1044533" s="3"/>
      <c r="K1044533" s="3"/>
    </row>
    <row r="1044534" spans="9:11" x14ac:dyDescent="0.2">
      <c r="I1044534" s="3"/>
      <c r="J1044534" s="3"/>
      <c r="K1044534" s="3"/>
    </row>
    <row r="1044535" spans="9:11" x14ac:dyDescent="0.2">
      <c r="I1044535" s="3"/>
      <c r="J1044535" s="3"/>
      <c r="K1044535" s="3"/>
    </row>
    <row r="1044536" spans="9:11" x14ac:dyDescent="0.2">
      <c r="I1044536" s="3"/>
      <c r="J1044536" s="3"/>
      <c r="K1044536" s="3"/>
    </row>
    <row r="1044537" spans="9:11" x14ac:dyDescent="0.2">
      <c r="I1044537" s="3"/>
      <c r="J1044537" s="3"/>
      <c r="K1044537" s="3"/>
    </row>
    <row r="1044538" spans="9:11" x14ac:dyDescent="0.2">
      <c r="I1044538" s="3"/>
      <c r="J1044538" s="3"/>
      <c r="K1044538" s="3"/>
    </row>
    <row r="1044539" spans="9:11" x14ac:dyDescent="0.2">
      <c r="I1044539" s="3"/>
      <c r="J1044539" s="3"/>
      <c r="K1044539" s="3"/>
    </row>
    <row r="1044540" spans="9:11" x14ac:dyDescent="0.2">
      <c r="I1044540" s="3"/>
      <c r="J1044540" s="3"/>
      <c r="K1044540" s="3"/>
    </row>
    <row r="1044541" spans="9:11" x14ac:dyDescent="0.2">
      <c r="I1044541" s="3"/>
      <c r="J1044541" s="3"/>
      <c r="K1044541" s="3"/>
    </row>
    <row r="1044542" spans="9:11" x14ac:dyDescent="0.2">
      <c r="I1044542" s="3"/>
      <c r="J1044542" s="3"/>
      <c r="K1044542" s="3"/>
    </row>
    <row r="1044543" spans="9:11" x14ac:dyDescent="0.2">
      <c r="I1044543" s="3"/>
      <c r="J1044543" s="3"/>
      <c r="K1044543" s="3"/>
    </row>
    <row r="1044544" spans="9:11" x14ac:dyDescent="0.2">
      <c r="I1044544" s="3"/>
      <c r="J1044544" s="3"/>
      <c r="K1044544" s="3"/>
    </row>
    <row r="1044545" spans="9:11" x14ac:dyDescent="0.2">
      <c r="I1044545" s="3"/>
      <c r="J1044545" s="3"/>
      <c r="K1044545" s="3"/>
    </row>
    <row r="1044546" spans="9:11" x14ac:dyDescent="0.2">
      <c r="I1044546" s="3"/>
      <c r="J1044546" s="3"/>
      <c r="K1044546" s="3"/>
    </row>
    <row r="1044547" spans="9:11" x14ac:dyDescent="0.2">
      <c r="I1044547" s="3"/>
      <c r="J1044547" s="3"/>
      <c r="K1044547" s="3"/>
    </row>
    <row r="1044548" spans="9:11" x14ac:dyDescent="0.2">
      <c r="I1044548" s="3"/>
      <c r="J1044548" s="3"/>
      <c r="K1044548" s="3"/>
    </row>
    <row r="1044549" spans="9:11" x14ac:dyDescent="0.2">
      <c r="I1044549" s="3"/>
      <c r="J1044549" s="3"/>
      <c r="K1044549" s="3"/>
    </row>
    <row r="1044550" spans="9:11" x14ac:dyDescent="0.2">
      <c r="I1044550" s="3"/>
      <c r="J1044550" s="3"/>
      <c r="K1044550" s="3"/>
    </row>
    <row r="1044551" spans="9:11" x14ac:dyDescent="0.2">
      <c r="I1044551" s="3"/>
      <c r="J1044551" s="3"/>
      <c r="K1044551" s="3"/>
    </row>
    <row r="1044552" spans="9:11" x14ac:dyDescent="0.2">
      <c r="I1044552" s="3"/>
      <c r="J1044552" s="3"/>
      <c r="K1044552" s="3"/>
    </row>
    <row r="1044553" spans="9:11" x14ac:dyDescent="0.2">
      <c r="I1044553" s="3"/>
      <c r="J1044553" s="3"/>
      <c r="K1044553" s="3"/>
    </row>
    <row r="1044554" spans="9:11" x14ac:dyDescent="0.2">
      <c r="I1044554" s="3"/>
      <c r="J1044554" s="3"/>
      <c r="K1044554" s="3"/>
    </row>
    <row r="1044555" spans="9:11" x14ac:dyDescent="0.2">
      <c r="I1044555" s="3"/>
      <c r="J1044555" s="3"/>
      <c r="K1044555" s="3"/>
    </row>
    <row r="1044556" spans="9:11" x14ac:dyDescent="0.2">
      <c r="I1044556" s="3"/>
      <c r="J1044556" s="3"/>
      <c r="K1044556" s="3"/>
    </row>
    <row r="1044557" spans="9:11" x14ac:dyDescent="0.2">
      <c r="I1044557" s="3"/>
      <c r="J1044557" s="3"/>
      <c r="K1044557" s="3"/>
    </row>
    <row r="1044558" spans="9:11" x14ac:dyDescent="0.2">
      <c r="I1044558" s="3"/>
      <c r="J1044558" s="3"/>
      <c r="K1044558" s="3"/>
    </row>
    <row r="1044559" spans="9:11" x14ac:dyDescent="0.2">
      <c r="I1044559" s="3"/>
      <c r="J1044559" s="3"/>
      <c r="K1044559" s="3"/>
    </row>
    <row r="1044560" spans="9:11" x14ac:dyDescent="0.2">
      <c r="I1044560" s="3"/>
      <c r="J1044560" s="3"/>
      <c r="K1044560" s="3"/>
    </row>
    <row r="1044561" spans="9:11" x14ac:dyDescent="0.2">
      <c r="I1044561" s="3"/>
      <c r="J1044561" s="3"/>
      <c r="K1044561" s="3"/>
    </row>
    <row r="1044562" spans="9:11" x14ac:dyDescent="0.2">
      <c r="I1044562" s="3"/>
      <c r="J1044562" s="3"/>
      <c r="K1044562" s="3"/>
    </row>
    <row r="1044563" spans="9:11" x14ac:dyDescent="0.2">
      <c r="I1044563" s="3"/>
      <c r="J1044563" s="3"/>
      <c r="K1044563" s="3"/>
    </row>
    <row r="1044564" spans="9:11" x14ac:dyDescent="0.2">
      <c r="I1044564" s="3"/>
      <c r="J1044564" s="3"/>
      <c r="K1044564" s="3"/>
    </row>
    <row r="1044565" spans="9:11" x14ac:dyDescent="0.2">
      <c r="I1044565" s="3"/>
      <c r="J1044565" s="3"/>
      <c r="K1044565" s="3"/>
    </row>
    <row r="1044566" spans="9:11" x14ac:dyDescent="0.2">
      <c r="I1044566" s="3"/>
      <c r="J1044566" s="3"/>
      <c r="K1044566" s="3"/>
    </row>
    <row r="1044567" spans="9:11" x14ac:dyDescent="0.2">
      <c r="I1044567" s="3"/>
      <c r="J1044567" s="3"/>
      <c r="K1044567" s="3"/>
    </row>
    <row r="1044568" spans="9:11" x14ac:dyDescent="0.2">
      <c r="I1044568" s="3"/>
      <c r="J1044568" s="3"/>
      <c r="K1044568" s="3"/>
    </row>
    <row r="1044569" spans="9:11" x14ac:dyDescent="0.2">
      <c r="I1044569" s="3"/>
      <c r="J1044569" s="3"/>
      <c r="K1044569" s="3"/>
    </row>
    <row r="1044570" spans="9:11" x14ac:dyDescent="0.2">
      <c r="I1044570" s="3"/>
      <c r="J1044570" s="3"/>
      <c r="K1044570" s="3"/>
    </row>
    <row r="1044571" spans="9:11" x14ac:dyDescent="0.2">
      <c r="I1044571" s="3"/>
      <c r="J1044571" s="3"/>
      <c r="K1044571" s="3"/>
    </row>
    <row r="1044572" spans="9:11" x14ac:dyDescent="0.2">
      <c r="I1044572" s="3"/>
      <c r="J1044572" s="3"/>
      <c r="K1044572" s="3"/>
    </row>
    <row r="1044573" spans="9:11" x14ac:dyDescent="0.2">
      <c r="I1044573" s="3"/>
      <c r="J1044573" s="3"/>
      <c r="K1044573" s="3"/>
    </row>
    <row r="1044574" spans="9:11" x14ac:dyDescent="0.2">
      <c r="I1044574" s="3"/>
      <c r="J1044574" s="3"/>
      <c r="K1044574" s="3"/>
    </row>
    <row r="1044575" spans="9:11" x14ac:dyDescent="0.2">
      <c r="I1044575" s="3"/>
      <c r="J1044575" s="3"/>
      <c r="K1044575" s="3"/>
    </row>
    <row r="1044576" spans="9:11" x14ac:dyDescent="0.2">
      <c r="I1044576" s="3"/>
      <c r="J1044576" s="3"/>
      <c r="K1044576" s="3"/>
    </row>
    <row r="1044577" spans="9:11" x14ac:dyDescent="0.2">
      <c r="I1044577" s="3"/>
      <c r="J1044577" s="3"/>
      <c r="K1044577" s="3"/>
    </row>
    <row r="1044578" spans="9:11" x14ac:dyDescent="0.2">
      <c r="I1044578" s="3"/>
      <c r="J1044578" s="3"/>
      <c r="K1044578" s="3"/>
    </row>
    <row r="1044579" spans="9:11" x14ac:dyDescent="0.2">
      <c r="I1044579" s="3"/>
      <c r="J1044579" s="3"/>
      <c r="K1044579" s="3"/>
    </row>
    <row r="1044580" spans="9:11" x14ac:dyDescent="0.2">
      <c r="I1044580" s="3"/>
      <c r="J1044580" s="3"/>
      <c r="K1044580" s="3"/>
    </row>
    <row r="1044581" spans="9:11" x14ac:dyDescent="0.2">
      <c r="I1044581" s="3"/>
      <c r="J1044581" s="3"/>
      <c r="K1044581" s="3"/>
    </row>
    <row r="1044582" spans="9:11" x14ac:dyDescent="0.2">
      <c r="I1044582" s="3"/>
      <c r="J1044582" s="3"/>
      <c r="K1044582" s="3"/>
    </row>
    <row r="1044583" spans="9:11" x14ac:dyDescent="0.2">
      <c r="I1044583" s="3"/>
      <c r="J1044583" s="3"/>
      <c r="K1044583" s="3"/>
    </row>
    <row r="1044584" spans="9:11" x14ac:dyDescent="0.2">
      <c r="I1044584" s="3"/>
      <c r="J1044584" s="3"/>
      <c r="K1044584" s="3"/>
    </row>
    <row r="1044585" spans="9:11" x14ac:dyDescent="0.2">
      <c r="I1044585" s="3"/>
      <c r="J1044585" s="3"/>
      <c r="K1044585" s="3"/>
    </row>
    <row r="1044586" spans="9:11" x14ac:dyDescent="0.2">
      <c r="I1044586" s="3"/>
      <c r="J1044586" s="3"/>
      <c r="K1044586" s="3"/>
    </row>
    <row r="1044587" spans="9:11" x14ac:dyDescent="0.2">
      <c r="I1044587" s="3"/>
      <c r="J1044587" s="3"/>
      <c r="K1044587" s="3"/>
    </row>
    <row r="1044588" spans="9:11" x14ac:dyDescent="0.2">
      <c r="I1044588" s="3"/>
      <c r="J1044588" s="3"/>
      <c r="K1044588" s="3"/>
    </row>
    <row r="1044589" spans="9:11" x14ac:dyDescent="0.2">
      <c r="I1044589" s="3"/>
      <c r="J1044589" s="3"/>
      <c r="K1044589" s="3"/>
    </row>
    <row r="1044590" spans="9:11" x14ac:dyDescent="0.2">
      <c r="I1044590" s="3"/>
      <c r="J1044590" s="3"/>
      <c r="K1044590" s="3"/>
    </row>
    <row r="1044591" spans="9:11" x14ac:dyDescent="0.2">
      <c r="I1044591" s="3"/>
      <c r="J1044591" s="3"/>
      <c r="K1044591" s="3"/>
    </row>
    <row r="1044592" spans="9:11" x14ac:dyDescent="0.2">
      <c r="I1044592" s="3"/>
      <c r="J1044592" s="3"/>
      <c r="K1044592" s="3"/>
    </row>
    <row r="1044593" spans="9:11" x14ac:dyDescent="0.2">
      <c r="I1044593" s="3"/>
      <c r="J1044593" s="3"/>
      <c r="K1044593" s="3"/>
    </row>
    <row r="1044594" spans="9:11" x14ac:dyDescent="0.2">
      <c r="I1044594" s="3"/>
      <c r="J1044594" s="3"/>
      <c r="K1044594" s="3"/>
    </row>
    <row r="1044595" spans="9:11" x14ac:dyDescent="0.2">
      <c r="I1044595" s="3"/>
      <c r="J1044595" s="3"/>
      <c r="K1044595" s="3"/>
    </row>
    <row r="1044596" spans="9:11" x14ac:dyDescent="0.2">
      <c r="I1044596" s="3"/>
      <c r="J1044596" s="3"/>
      <c r="K1044596" s="3"/>
    </row>
    <row r="1044597" spans="9:11" x14ac:dyDescent="0.2">
      <c r="I1044597" s="3"/>
      <c r="J1044597" s="3"/>
      <c r="K1044597" s="3"/>
    </row>
    <row r="1044598" spans="9:11" x14ac:dyDescent="0.2">
      <c r="I1044598" s="3"/>
      <c r="J1044598" s="3"/>
      <c r="K1044598" s="3"/>
    </row>
    <row r="1044599" spans="9:11" x14ac:dyDescent="0.2">
      <c r="I1044599" s="3"/>
      <c r="J1044599" s="3"/>
      <c r="K1044599" s="3"/>
    </row>
    <row r="1044600" spans="9:11" x14ac:dyDescent="0.2">
      <c r="I1044600" s="3"/>
      <c r="J1044600" s="3"/>
      <c r="K1044600" s="3"/>
    </row>
    <row r="1044601" spans="9:11" x14ac:dyDescent="0.2">
      <c r="I1044601" s="3"/>
      <c r="J1044601" s="3"/>
      <c r="K1044601" s="3"/>
    </row>
    <row r="1044602" spans="9:11" x14ac:dyDescent="0.2">
      <c r="I1044602" s="3"/>
      <c r="J1044602" s="3"/>
      <c r="K1044602" s="3"/>
    </row>
    <row r="1044603" spans="9:11" x14ac:dyDescent="0.2">
      <c r="I1044603" s="3"/>
      <c r="J1044603" s="3"/>
      <c r="K1044603" s="3"/>
    </row>
    <row r="1044604" spans="9:11" x14ac:dyDescent="0.2">
      <c r="I1044604" s="3"/>
      <c r="J1044604" s="3"/>
      <c r="K1044604" s="3"/>
    </row>
    <row r="1044605" spans="9:11" x14ac:dyDescent="0.2">
      <c r="I1044605" s="3"/>
      <c r="J1044605" s="3"/>
      <c r="K1044605" s="3"/>
    </row>
    <row r="1044606" spans="9:11" x14ac:dyDescent="0.2">
      <c r="I1044606" s="3"/>
      <c r="J1044606" s="3"/>
      <c r="K1044606" s="3"/>
    </row>
    <row r="1044607" spans="9:11" x14ac:dyDescent="0.2">
      <c r="I1044607" s="3"/>
      <c r="J1044607" s="3"/>
      <c r="K1044607" s="3"/>
    </row>
    <row r="1044608" spans="9:11" x14ac:dyDescent="0.2">
      <c r="I1044608" s="3"/>
      <c r="J1044608" s="3"/>
      <c r="K1044608" s="3"/>
    </row>
    <row r="1044609" spans="9:11" x14ac:dyDescent="0.2">
      <c r="I1044609" s="3"/>
      <c r="J1044609" s="3"/>
      <c r="K1044609" s="3"/>
    </row>
    <row r="1044610" spans="9:11" x14ac:dyDescent="0.2">
      <c r="I1044610" s="3"/>
      <c r="J1044610" s="3"/>
      <c r="K1044610" s="3"/>
    </row>
    <row r="1044611" spans="9:11" x14ac:dyDescent="0.2">
      <c r="I1044611" s="3"/>
      <c r="J1044611" s="3"/>
      <c r="K1044611" s="3"/>
    </row>
    <row r="1044612" spans="9:11" x14ac:dyDescent="0.2">
      <c r="I1044612" s="3"/>
      <c r="J1044612" s="3"/>
      <c r="K1044612" s="3"/>
    </row>
    <row r="1044613" spans="9:11" x14ac:dyDescent="0.2">
      <c r="I1044613" s="3"/>
      <c r="J1044613" s="3"/>
      <c r="K1044613" s="3"/>
    </row>
    <row r="1044614" spans="9:11" x14ac:dyDescent="0.2">
      <c r="I1044614" s="3"/>
      <c r="J1044614" s="3"/>
      <c r="K1044614" s="3"/>
    </row>
    <row r="1044615" spans="9:11" x14ac:dyDescent="0.2">
      <c r="I1044615" s="3"/>
      <c r="J1044615" s="3"/>
      <c r="K1044615" s="3"/>
    </row>
    <row r="1044616" spans="9:11" x14ac:dyDescent="0.2">
      <c r="I1044616" s="3"/>
      <c r="J1044616" s="3"/>
      <c r="K1044616" s="3"/>
    </row>
    <row r="1044617" spans="9:11" x14ac:dyDescent="0.2">
      <c r="I1044617" s="3"/>
      <c r="J1044617" s="3"/>
      <c r="K1044617" s="3"/>
    </row>
    <row r="1044618" spans="9:11" x14ac:dyDescent="0.2">
      <c r="I1044618" s="3"/>
      <c r="J1044618" s="3"/>
      <c r="K1044618" s="3"/>
    </row>
    <row r="1044619" spans="9:11" x14ac:dyDescent="0.2">
      <c r="I1044619" s="3"/>
      <c r="J1044619" s="3"/>
      <c r="K1044619" s="3"/>
    </row>
    <row r="1044620" spans="9:11" x14ac:dyDescent="0.2">
      <c r="I1044620" s="3"/>
      <c r="J1044620" s="3"/>
      <c r="K1044620" s="3"/>
    </row>
    <row r="1044621" spans="9:11" x14ac:dyDescent="0.2">
      <c r="I1044621" s="3"/>
      <c r="J1044621" s="3"/>
      <c r="K1044621" s="3"/>
    </row>
    <row r="1044622" spans="9:11" x14ac:dyDescent="0.2">
      <c r="I1044622" s="3"/>
      <c r="J1044622" s="3"/>
      <c r="K1044622" s="3"/>
    </row>
    <row r="1044623" spans="9:11" x14ac:dyDescent="0.2">
      <c r="I1044623" s="3"/>
      <c r="J1044623" s="3"/>
      <c r="K1044623" s="3"/>
    </row>
    <row r="1044624" spans="9:11" x14ac:dyDescent="0.2">
      <c r="I1044624" s="3"/>
      <c r="J1044624" s="3"/>
      <c r="K1044624" s="3"/>
    </row>
    <row r="1044625" spans="9:11" x14ac:dyDescent="0.2">
      <c r="I1044625" s="3"/>
      <c r="J1044625" s="3"/>
      <c r="K1044625" s="3"/>
    </row>
    <row r="1044626" spans="9:11" x14ac:dyDescent="0.2">
      <c r="I1044626" s="3"/>
      <c r="J1044626" s="3"/>
      <c r="K1044626" s="3"/>
    </row>
    <row r="1044627" spans="9:11" x14ac:dyDescent="0.2">
      <c r="I1044627" s="3"/>
      <c r="J1044627" s="3"/>
      <c r="K1044627" s="3"/>
    </row>
    <row r="1044628" spans="9:11" x14ac:dyDescent="0.2">
      <c r="I1044628" s="3"/>
      <c r="J1044628" s="3"/>
      <c r="K1044628" s="3"/>
    </row>
    <row r="1044629" spans="9:11" x14ac:dyDescent="0.2">
      <c r="I1044629" s="3"/>
      <c r="J1044629" s="3"/>
      <c r="K1044629" s="3"/>
    </row>
    <row r="1044630" spans="9:11" x14ac:dyDescent="0.2">
      <c r="I1044630" s="3"/>
      <c r="J1044630" s="3"/>
      <c r="K1044630" s="3"/>
    </row>
    <row r="1044631" spans="9:11" x14ac:dyDescent="0.2">
      <c r="I1044631" s="3"/>
      <c r="J1044631" s="3"/>
      <c r="K1044631" s="3"/>
    </row>
    <row r="1044632" spans="9:11" x14ac:dyDescent="0.2">
      <c r="I1044632" s="3"/>
      <c r="J1044632" s="3"/>
      <c r="K1044632" s="3"/>
    </row>
    <row r="1044633" spans="9:11" x14ac:dyDescent="0.2">
      <c r="I1044633" s="3"/>
      <c r="J1044633" s="3"/>
      <c r="K1044633" s="3"/>
    </row>
    <row r="1044634" spans="9:11" x14ac:dyDescent="0.2">
      <c r="I1044634" s="3"/>
      <c r="J1044634" s="3"/>
      <c r="K1044634" s="3"/>
    </row>
    <row r="1044635" spans="9:11" x14ac:dyDescent="0.2">
      <c r="I1044635" s="3"/>
      <c r="J1044635" s="3"/>
      <c r="K1044635" s="3"/>
    </row>
    <row r="1044636" spans="9:11" x14ac:dyDescent="0.2">
      <c r="I1044636" s="3"/>
      <c r="J1044636" s="3"/>
      <c r="K1044636" s="3"/>
    </row>
    <row r="1044637" spans="9:11" x14ac:dyDescent="0.2">
      <c r="I1044637" s="3"/>
      <c r="J1044637" s="3"/>
      <c r="K1044637" s="3"/>
    </row>
    <row r="1044638" spans="9:11" x14ac:dyDescent="0.2">
      <c r="I1044638" s="3"/>
      <c r="J1044638" s="3"/>
      <c r="K1044638" s="3"/>
    </row>
    <row r="1044639" spans="9:11" x14ac:dyDescent="0.2">
      <c r="I1044639" s="3"/>
      <c r="J1044639" s="3"/>
      <c r="K1044639" s="3"/>
    </row>
    <row r="1044640" spans="9:11" x14ac:dyDescent="0.2">
      <c r="I1044640" s="3"/>
      <c r="J1044640" s="3"/>
      <c r="K1044640" s="3"/>
    </row>
    <row r="1044641" spans="9:11" x14ac:dyDescent="0.2">
      <c r="I1044641" s="3"/>
      <c r="J1044641" s="3"/>
      <c r="K1044641" s="3"/>
    </row>
    <row r="1044642" spans="9:11" x14ac:dyDescent="0.2">
      <c r="I1044642" s="3"/>
      <c r="J1044642" s="3"/>
      <c r="K1044642" s="3"/>
    </row>
    <row r="1044643" spans="9:11" x14ac:dyDescent="0.2">
      <c r="I1044643" s="3"/>
      <c r="J1044643" s="3"/>
      <c r="K1044643" s="3"/>
    </row>
    <row r="1044644" spans="9:11" x14ac:dyDescent="0.2">
      <c r="I1044644" s="3"/>
      <c r="J1044644" s="3"/>
      <c r="K1044644" s="3"/>
    </row>
    <row r="1044645" spans="9:11" x14ac:dyDescent="0.2">
      <c r="I1044645" s="3"/>
      <c r="J1044645" s="3"/>
      <c r="K1044645" s="3"/>
    </row>
    <row r="1044646" spans="9:11" x14ac:dyDescent="0.2">
      <c r="I1044646" s="3"/>
      <c r="J1044646" s="3"/>
      <c r="K1044646" s="3"/>
    </row>
    <row r="1044647" spans="9:11" x14ac:dyDescent="0.2">
      <c r="I1044647" s="3"/>
      <c r="J1044647" s="3"/>
      <c r="K1044647" s="3"/>
    </row>
    <row r="1044648" spans="9:11" x14ac:dyDescent="0.2">
      <c r="I1044648" s="3"/>
      <c r="J1044648" s="3"/>
      <c r="K1044648" s="3"/>
    </row>
    <row r="1044649" spans="9:11" x14ac:dyDescent="0.2">
      <c r="I1044649" s="3"/>
      <c r="J1044649" s="3"/>
      <c r="K1044649" s="3"/>
    </row>
    <row r="1044650" spans="9:11" x14ac:dyDescent="0.2">
      <c r="I1044650" s="3"/>
      <c r="J1044650" s="3"/>
      <c r="K1044650" s="3"/>
    </row>
    <row r="1044651" spans="9:11" x14ac:dyDescent="0.2">
      <c r="I1044651" s="3"/>
      <c r="J1044651" s="3"/>
      <c r="K1044651" s="3"/>
    </row>
    <row r="1044652" spans="9:11" x14ac:dyDescent="0.2">
      <c r="I1044652" s="3"/>
      <c r="J1044652" s="3"/>
      <c r="K1044652" s="3"/>
    </row>
    <row r="1044653" spans="9:11" x14ac:dyDescent="0.2">
      <c r="I1044653" s="3"/>
      <c r="J1044653" s="3"/>
      <c r="K1044653" s="3"/>
    </row>
    <row r="1044654" spans="9:11" x14ac:dyDescent="0.2">
      <c r="I1044654" s="3"/>
      <c r="J1044654" s="3"/>
      <c r="K1044654" s="3"/>
    </row>
    <row r="1044655" spans="9:11" x14ac:dyDescent="0.2">
      <c r="I1044655" s="3"/>
      <c r="J1044655" s="3"/>
      <c r="K1044655" s="3"/>
    </row>
    <row r="1044656" spans="9:11" x14ac:dyDescent="0.2">
      <c r="I1044656" s="3"/>
      <c r="J1044656" s="3"/>
      <c r="K1044656" s="3"/>
    </row>
    <row r="1044657" spans="9:11" x14ac:dyDescent="0.2">
      <c r="I1044657" s="3"/>
      <c r="J1044657" s="3"/>
      <c r="K1044657" s="3"/>
    </row>
    <row r="1044658" spans="9:11" x14ac:dyDescent="0.2">
      <c r="I1044658" s="3"/>
      <c r="J1044658" s="3"/>
      <c r="K1044658" s="3"/>
    </row>
    <row r="1044659" spans="9:11" x14ac:dyDescent="0.2">
      <c r="I1044659" s="3"/>
      <c r="J1044659" s="3"/>
      <c r="K1044659" s="3"/>
    </row>
    <row r="1044660" spans="9:11" x14ac:dyDescent="0.2">
      <c r="I1044660" s="3"/>
      <c r="J1044660" s="3"/>
      <c r="K1044660" s="3"/>
    </row>
    <row r="1044661" spans="9:11" x14ac:dyDescent="0.2">
      <c r="I1044661" s="3"/>
      <c r="J1044661" s="3"/>
      <c r="K1044661" s="3"/>
    </row>
    <row r="1044662" spans="9:11" x14ac:dyDescent="0.2">
      <c r="I1044662" s="3"/>
      <c r="J1044662" s="3"/>
      <c r="K1044662" s="3"/>
    </row>
    <row r="1044663" spans="9:11" x14ac:dyDescent="0.2">
      <c r="I1044663" s="3"/>
      <c r="J1044663" s="3"/>
      <c r="K1044663" s="3"/>
    </row>
    <row r="1044664" spans="9:11" x14ac:dyDescent="0.2">
      <c r="I1044664" s="3"/>
      <c r="J1044664" s="3"/>
      <c r="K1044664" s="3"/>
    </row>
    <row r="1044665" spans="9:11" x14ac:dyDescent="0.2">
      <c r="I1044665" s="3"/>
      <c r="J1044665" s="3"/>
      <c r="K1044665" s="3"/>
    </row>
    <row r="1044666" spans="9:11" x14ac:dyDescent="0.2">
      <c r="I1044666" s="3"/>
      <c r="J1044666" s="3"/>
      <c r="K1044666" s="3"/>
    </row>
    <row r="1044667" spans="9:11" x14ac:dyDescent="0.2">
      <c r="I1044667" s="3"/>
      <c r="J1044667" s="3"/>
      <c r="K1044667" s="3"/>
    </row>
    <row r="1044668" spans="9:11" x14ac:dyDescent="0.2">
      <c r="I1044668" s="3"/>
      <c r="J1044668" s="3"/>
      <c r="K1044668" s="3"/>
    </row>
    <row r="1044669" spans="9:11" x14ac:dyDescent="0.2">
      <c r="I1044669" s="3"/>
      <c r="J1044669" s="3"/>
      <c r="K1044669" s="3"/>
    </row>
    <row r="1044670" spans="9:11" x14ac:dyDescent="0.2">
      <c r="I1044670" s="3"/>
      <c r="J1044670" s="3"/>
      <c r="K1044670" s="3"/>
    </row>
    <row r="1044671" spans="9:11" x14ac:dyDescent="0.2">
      <c r="I1044671" s="3"/>
      <c r="J1044671" s="3"/>
      <c r="K1044671" s="3"/>
    </row>
    <row r="1044672" spans="9:11" x14ac:dyDescent="0.2">
      <c r="I1044672" s="3"/>
      <c r="J1044672" s="3"/>
      <c r="K1044672" s="3"/>
    </row>
    <row r="1044673" spans="9:11" x14ac:dyDescent="0.2">
      <c r="I1044673" s="3"/>
      <c r="J1044673" s="3"/>
      <c r="K1044673" s="3"/>
    </row>
    <row r="1044674" spans="9:11" x14ac:dyDescent="0.2">
      <c r="I1044674" s="3"/>
      <c r="J1044674" s="3"/>
      <c r="K1044674" s="3"/>
    </row>
    <row r="1044675" spans="9:11" x14ac:dyDescent="0.2">
      <c r="I1044675" s="3"/>
      <c r="J1044675" s="3"/>
      <c r="K1044675" s="3"/>
    </row>
    <row r="1044676" spans="9:11" x14ac:dyDescent="0.2">
      <c r="I1044676" s="3"/>
      <c r="J1044676" s="3"/>
      <c r="K1044676" s="3"/>
    </row>
    <row r="1044677" spans="9:11" x14ac:dyDescent="0.2">
      <c r="I1044677" s="3"/>
      <c r="J1044677" s="3"/>
      <c r="K1044677" s="3"/>
    </row>
    <row r="1044678" spans="9:11" x14ac:dyDescent="0.2">
      <c r="I1044678" s="3"/>
      <c r="J1044678" s="3"/>
      <c r="K1044678" s="3"/>
    </row>
    <row r="1044679" spans="9:11" x14ac:dyDescent="0.2">
      <c r="I1044679" s="3"/>
      <c r="J1044679" s="3"/>
      <c r="K1044679" s="3"/>
    </row>
    <row r="1044680" spans="9:11" x14ac:dyDescent="0.2">
      <c r="I1044680" s="3"/>
      <c r="J1044680" s="3"/>
      <c r="K1044680" s="3"/>
    </row>
    <row r="1044681" spans="9:11" x14ac:dyDescent="0.2">
      <c r="I1044681" s="3"/>
      <c r="J1044681" s="3"/>
      <c r="K1044681" s="3"/>
    </row>
    <row r="1044682" spans="9:11" x14ac:dyDescent="0.2">
      <c r="I1044682" s="3"/>
      <c r="J1044682" s="3"/>
      <c r="K1044682" s="3"/>
    </row>
    <row r="1044683" spans="9:11" x14ac:dyDescent="0.2">
      <c r="I1044683" s="3"/>
      <c r="J1044683" s="3"/>
      <c r="K1044683" s="3"/>
    </row>
    <row r="1044684" spans="9:11" x14ac:dyDescent="0.2">
      <c r="I1044684" s="3"/>
      <c r="J1044684" s="3"/>
      <c r="K1044684" s="3"/>
    </row>
    <row r="1044685" spans="9:11" x14ac:dyDescent="0.2">
      <c r="I1044685" s="3"/>
      <c r="J1044685" s="3"/>
      <c r="K1044685" s="3"/>
    </row>
    <row r="1044686" spans="9:11" x14ac:dyDescent="0.2">
      <c r="I1044686" s="3"/>
      <c r="J1044686" s="3"/>
      <c r="K1044686" s="3"/>
    </row>
    <row r="1044687" spans="9:11" x14ac:dyDescent="0.2">
      <c r="I1044687" s="3"/>
      <c r="J1044687" s="3"/>
      <c r="K1044687" s="3"/>
    </row>
    <row r="1044688" spans="9:11" x14ac:dyDescent="0.2">
      <c r="I1044688" s="3"/>
      <c r="J1044688" s="3"/>
      <c r="K1044688" s="3"/>
    </row>
    <row r="1044689" spans="9:11" x14ac:dyDescent="0.2">
      <c r="I1044689" s="3"/>
      <c r="J1044689" s="3"/>
      <c r="K1044689" s="3"/>
    </row>
    <row r="1044690" spans="9:11" x14ac:dyDescent="0.2">
      <c r="I1044690" s="3"/>
      <c r="J1044690" s="3"/>
      <c r="K1044690" s="3"/>
    </row>
    <row r="1044691" spans="9:11" x14ac:dyDescent="0.2">
      <c r="I1044691" s="3"/>
      <c r="J1044691" s="3"/>
      <c r="K1044691" s="3"/>
    </row>
    <row r="1044692" spans="9:11" x14ac:dyDescent="0.2">
      <c r="I1044692" s="3"/>
      <c r="J1044692" s="3"/>
      <c r="K1044692" s="3"/>
    </row>
    <row r="1044693" spans="9:11" x14ac:dyDescent="0.2">
      <c r="I1044693" s="3"/>
      <c r="J1044693" s="3"/>
      <c r="K1044693" s="3"/>
    </row>
    <row r="1044694" spans="9:11" x14ac:dyDescent="0.2">
      <c r="I1044694" s="3"/>
      <c r="J1044694" s="3"/>
      <c r="K1044694" s="3"/>
    </row>
    <row r="1044695" spans="9:11" x14ac:dyDescent="0.2">
      <c r="I1044695" s="3"/>
      <c r="J1044695" s="3"/>
      <c r="K1044695" s="3"/>
    </row>
    <row r="1044696" spans="9:11" x14ac:dyDescent="0.2">
      <c r="I1044696" s="3"/>
      <c r="J1044696" s="3"/>
      <c r="K1044696" s="3"/>
    </row>
    <row r="1044697" spans="9:11" x14ac:dyDescent="0.2">
      <c r="I1044697" s="3"/>
      <c r="J1044697" s="3"/>
      <c r="K1044697" s="3"/>
    </row>
    <row r="1044698" spans="9:11" x14ac:dyDescent="0.2">
      <c r="I1044698" s="3"/>
      <c r="J1044698" s="3"/>
      <c r="K1044698" s="3"/>
    </row>
    <row r="1044699" spans="9:11" x14ac:dyDescent="0.2">
      <c r="I1044699" s="3"/>
      <c r="J1044699" s="3"/>
      <c r="K1044699" s="3"/>
    </row>
    <row r="1044700" spans="9:11" x14ac:dyDescent="0.2">
      <c r="I1044700" s="3"/>
      <c r="J1044700" s="3"/>
      <c r="K1044700" s="3"/>
    </row>
    <row r="1044701" spans="9:11" x14ac:dyDescent="0.2">
      <c r="I1044701" s="3"/>
      <c r="J1044701" s="3"/>
      <c r="K1044701" s="3"/>
    </row>
    <row r="1044702" spans="9:11" x14ac:dyDescent="0.2">
      <c r="I1044702" s="3"/>
      <c r="J1044702" s="3"/>
      <c r="K1044702" s="3"/>
    </row>
    <row r="1044703" spans="9:11" x14ac:dyDescent="0.2">
      <c r="I1044703" s="3"/>
      <c r="J1044703" s="3"/>
      <c r="K1044703" s="3"/>
    </row>
    <row r="1044704" spans="9:11" x14ac:dyDescent="0.2">
      <c r="I1044704" s="3"/>
      <c r="J1044704" s="3"/>
      <c r="K1044704" s="3"/>
    </row>
    <row r="1044705" spans="9:11" x14ac:dyDescent="0.2">
      <c r="I1044705" s="3"/>
      <c r="J1044705" s="3"/>
      <c r="K1044705" s="3"/>
    </row>
    <row r="1044706" spans="9:11" x14ac:dyDescent="0.2">
      <c r="I1044706" s="3"/>
      <c r="J1044706" s="3"/>
      <c r="K1044706" s="3"/>
    </row>
    <row r="1044707" spans="9:11" x14ac:dyDescent="0.2">
      <c r="I1044707" s="3"/>
      <c r="J1044707" s="3"/>
      <c r="K1044707" s="3"/>
    </row>
    <row r="1044708" spans="9:11" x14ac:dyDescent="0.2">
      <c r="I1044708" s="3"/>
      <c r="J1044708" s="3"/>
      <c r="K1044708" s="3"/>
    </row>
    <row r="1044709" spans="9:11" x14ac:dyDescent="0.2">
      <c r="I1044709" s="3"/>
      <c r="J1044709" s="3"/>
      <c r="K1044709" s="3"/>
    </row>
    <row r="1044710" spans="9:11" x14ac:dyDescent="0.2">
      <c r="I1044710" s="3"/>
      <c r="J1044710" s="3"/>
      <c r="K1044710" s="3"/>
    </row>
    <row r="1044711" spans="9:11" x14ac:dyDescent="0.2">
      <c r="I1044711" s="3"/>
      <c r="J1044711" s="3"/>
      <c r="K1044711" s="3"/>
    </row>
    <row r="1044712" spans="9:11" x14ac:dyDescent="0.2">
      <c r="I1044712" s="3"/>
      <c r="J1044712" s="3"/>
      <c r="K1044712" s="3"/>
    </row>
    <row r="1044713" spans="9:11" x14ac:dyDescent="0.2">
      <c r="I1044713" s="3"/>
      <c r="J1044713" s="3"/>
      <c r="K1044713" s="3"/>
    </row>
    <row r="1044714" spans="9:11" x14ac:dyDescent="0.2">
      <c r="I1044714" s="3"/>
      <c r="J1044714" s="3"/>
      <c r="K1044714" s="3"/>
    </row>
    <row r="1044715" spans="9:11" x14ac:dyDescent="0.2">
      <c r="I1044715" s="3"/>
      <c r="J1044715" s="3"/>
      <c r="K1044715" s="3"/>
    </row>
    <row r="1044716" spans="9:11" x14ac:dyDescent="0.2">
      <c r="I1044716" s="3"/>
      <c r="J1044716" s="3"/>
      <c r="K1044716" s="3"/>
    </row>
    <row r="1044717" spans="9:11" x14ac:dyDescent="0.2">
      <c r="I1044717" s="3"/>
      <c r="J1044717" s="3"/>
      <c r="K1044717" s="3"/>
    </row>
    <row r="1044718" spans="9:11" x14ac:dyDescent="0.2">
      <c r="I1044718" s="3"/>
      <c r="J1044718" s="3"/>
      <c r="K1044718" s="3"/>
    </row>
    <row r="1044719" spans="9:11" x14ac:dyDescent="0.2">
      <c r="I1044719" s="3"/>
      <c r="J1044719" s="3"/>
      <c r="K1044719" s="3"/>
    </row>
    <row r="1044720" spans="9:11" x14ac:dyDescent="0.2">
      <c r="I1044720" s="3"/>
      <c r="J1044720" s="3"/>
      <c r="K1044720" s="3"/>
    </row>
    <row r="1044721" spans="9:11" x14ac:dyDescent="0.2">
      <c r="I1044721" s="3"/>
      <c r="J1044721" s="3"/>
      <c r="K1044721" s="3"/>
    </row>
    <row r="1044722" spans="9:11" x14ac:dyDescent="0.2">
      <c r="I1044722" s="3"/>
      <c r="J1044722" s="3"/>
      <c r="K1044722" s="3"/>
    </row>
    <row r="1044723" spans="9:11" x14ac:dyDescent="0.2">
      <c r="I1044723" s="3"/>
      <c r="J1044723" s="3"/>
      <c r="K1044723" s="3"/>
    </row>
    <row r="1044724" spans="9:11" x14ac:dyDescent="0.2">
      <c r="I1044724" s="3"/>
      <c r="J1044724" s="3"/>
      <c r="K1044724" s="3"/>
    </row>
    <row r="1044725" spans="9:11" x14ac:dyDescent="0.2">
      <c r="I1044725" s="3"/>
      <c r="J1044725" s="3"/>
      <c r="K1044725" s="3"/>
    </row>
    <row r="1044726" spans="9:11" x14ac:dyDescent="0.2">
      <c r="I1044726" s="3"/>
      <c r="J1044726" s="3"/>
      <c r="K1044726" s="3"/>
    </row>
    <row r="1044727" spans="9:11" x14ac:dyDescent="0.2">
      <c r="I1044727" s="3"/>
      <c r="J1044727" s="3"/>
      <c r="K1044727" s="3"/>
    </row>
    <row r="1044728" spans="9:11" x14ac:dyDescent="0.2">
      <c r="I1044728" s="3"/>
      <c r="J1044728" s="3"/>
      <c r="K1044728" s="3"/>
    </row>
    <row r="1044729" spans="9:11" x14ac:dyDescent="0.2">
      <c r="I1044729" s="3"/>
      <c r="J1044729" s="3"/>
      <c r="K1044729" s="3"/>
    </row>
    <row r="1044730" spans="9:11" x14ac:dyDescent="0.2">
      <c r="I1044730" s="3"/>
      <c r="J1044730" s="3"/>
      <c r="K1044730" s="3"/>
    </row>
    <row r="1044731" spans="9:11" x14ac:dyDescent="0.2">
      <c r="I1044731" s="3"/>
      <c r="J1044731" s="3"/>
      <c r="K1044731" s="3"/>
    </row>
    <row r="1044732" spans="9:11" x14ac:dyDescent="0.2">
      <c r="I1044732" s="3"/>
      <c r="J1044732" s="3"/>
      <c r="K1044732" s="3"/>
    </row>
    <row r="1044733" spans="9:11" x14ac:dyDescent="0.2">
      <c r="I1044733" s="3"/>
      <c r="J1044733" s="3"/>
      <c r="K1044733" s="3"/>
    </row>
    <row r="1044734" spans="9:11" x14ac:dyDescent="0.2">
      <c r="I1044734" s="3"/>
      <c r="J1044734" s="3"/>
      <c r="K1044734" s="3"/>
    </row>
    <row r="1044735" spans="9:11" x14ac:dyDescent="0.2">
      <c r="I1044735" s="3"/>
      <c r="J1044735" s="3"/>
      <c r="K1044735" s="3"/>
    </row>
    <row r="1044736" spans="9:11" x14ac:dyDescent="0.2">
      <c r="I1044736" s="3"/>
      <c r="J1044736" s="3"/>
      <c r="K1044736" s="3"/>
    </row>
    <row r="1044737" spans="9:11" x14ac:dyDescent="0.2">
      <c r="I1044737" s="3"/>
      <c r="J1044737" s="3"/>
      <c r="K1044737" s="3"/>
    </row>
    <row r="1044738" spans="9:11" x14ac:dyDescent="0.2">
      <c r="I1044738" s="3"/>
      <c r="J1044738" s="3"/>
      <c r="K1044738" s="3"/>
    </row>
    <row r="1044739" spans="9:11" x14ac:dyDescent="0.2">
      <c r="I1044739" s="3"/>
      <c r="J1044739" s="3"/>
      <c r="K1044739" s="3"/>
    </row>
    <row r="1044740" spans="9:11" x14ac:dyDescent="0.2">
      <c r="I1044740" s="3"/>
      <c r="J1044740" s="3"/>
      <c r="K1044740" s="3"/>
    </row>
    <row r="1044741" spans="9:11" x14ac:dyDescent="0.2">
      <c r="I1044741" s="3"/>
      <c r="J1044741" s="3"/>
      <c r="K1044741" s="3"/>
    </row>
    <row r="1044742" spans="9:11" x14ac:dyDescent="0.2">
      <c r="I1044742" s="3"/>
      <c r="J1044742" s="3"/>
      <c r="K1044742" s="3"/>
    </row>
    <row r="1044743" spans="9:11" x14ac:dyDescent="0.2">
      <c r="I1044743" s="3"/>
      <c r="J1044743" s="3"/>
      <c r="K1044743" s="3"/>
    </row>
    <row r="1044744" spans="9:11" x14ac:dyDescent="0.2">
      <c r="I1044744" s="3"/>
      <c r="J1044744" s="3"/>
      <c r="K1044744" s="3"/>
    </row>
    <row r="1044745" spans="9:11" x14ac:dyDescent="0.2">
      <c r="I1044745" s="3"/>
      <c r="J1044745" s="3"/>
      <c r="K1044745" s="3"/>
    </row>
    <row r="1044746" spans="9:11" x14ac:dyDescent="0.2">
      <c r="I1044746" s="3"/>
      <c r="J1044746" s="3"/>
      <c r="K1044746" s="3"/>
    </row>
    <row r="1044747" spans="9:11" x14ac:dyDescent="0.2">
      <c r="I1044747" s="3"/>
      <c r="J1044747" s="3"/>
      <c r="K1044747" s="3"/>
    </row>
    <row r="1044748" spans="9:11" x14ac:dyDescent="0.2">
      <c r="I1044748" s="3"/>
      <c r="J1044748" s="3"/>
      <c r="K1044748" s="3"/>
    </row>
    <row r="1044749" spans="9:11" x14ac:dyDescent="0.2">
      <c r="I1044749" s="3"/>
      <c r="J1044749" s="3"/>
      <c r="K1044749" s="3"/>
    </row>
    <row r="1044750" spans="9:11" x14ac:dyDescent="0.2">
      <c r="I1044750" s="3"/>
      <c r="J1044750" s="3"/>
      <c r="K1044750" s="3"/>
    </row>
    <row r="1044751" spans="9:11" x14ac:dyDescent="0.2">
      <c r="I1044751" s="3"/>
      <c r="J1044751" s="3"/>
      <c r="K1044751" s="3"/>
    </row>
    <row r="1044752" spans="9:11" x14ac:dyDescent="0.2">
      <c r="I1044752" s="3"/>
      <c r="J1044752" s="3"/>
      <c r="K1044752" s="3"/>
    </row>
    <row r="1044753" spans="9:11" x14ac:dyDescent="0.2">
      <c r="I1044753" s="3"/>
      <c r="J1044753" s="3"/>
      <c r="K1044753" s="3"/>
    </row>
    <row r="1044754" spans="9:11" x14ac:dyDescent="0.2">
      <c r="I1044754" s="3"/>
      <c r="J1044754" s="3"/>
      <c r="K1044754" s="3"/>
    </row>
    <row r="1044755" spans="9:11" x14ac:dyDescent="0.2">
      <c r="I1044755" s="3"/>
      <c r="J1044755" s="3"/>
      <c r="K1044755" s="3"/>
    </row>
    <row r="1044756" spans="9:11" x14ac:dyDescent="0.2">
      <c r="I1044756" s="3"/>
      <c r="J1044756" s="3"/>
      <c r="K1044756" s="3"/>
    </row>
    <row r="1044757" spans="9:11" x14ac:dyDescent="0.2">
      <c r="I1044757" s="3"/>
      <c r="J1044757" s="3"/>
      <c r="K1044757" s="3"/>
    </row>
    <row r="1044758" spans="9:11" x14ac:dyDescent="0.2">
      <c r="I1044758" s="3"/>
      <c r="J1044758" s="3"/>
      <c r="K1044758" s="3"/>
    </row>
    <row r="1044759" spans="9:11" x14ac:dyDescent="0.2">
      <c r="I1044759" s="3"/>
      <c r="J1044759" s="3"/>
      <c r="K1044759" s="3"/>
    </row>
    <row r="1044760" spans="9:11" x14ac:dyDescent="0.2">
      <c r="I1044760" s="3"/>
      <c r="J1044760" s="3"/>
      <c r="K1044760" s="3"/>
    </row>
    <row r="1044761" spans="9:11" x14ac:dyDescent="0.2">
      <c r="I1044761" s="3"/>
      <c r="J1044761" s="3"/>
      <c r="K1044761" s="3"/>
    </row>
    <row r="1044762" spans="9:11" x14ac:dyDescent="0.2">
      <c r="I1044762" s="3"/>
      <c r="J1044762" s="3"/>
      <c r="K1044762" s="3"/>
    </row>
    <row r="1044763" spans="9:11" x14ac:dyDescent="0.2">
      <c r="I1044763" s="3"/>
      <c r="J1044763" s="3"/>
      <c r="K1044763" s="3"/>
    </row>
    <row r="1044764" spans="9:11" x14ac:dyDescent="0.2">
      <c r="I1044764" s="3"/>
      <c r="J1044764" s="3"/>
      <c r="K1044764" s="3"/>
    </row>
    <row r="1044765" spans="9:11" x14ac:dyDescent="0.2">
      <c r="I1044765" s="3"/>
      <c r="J1044765" s="3"/>
      <c r="K1044765" s="3"/>
    </row>
    <row r="1044766" spans="9:11" x14ac:dyDescent="0.2">
      <c r="I1044766" s="3"/>
      <c r="J1044766" s="3"/>
      <c r="K1044766" s="3"/>
    </row>
    <row r="1044767" spans="9:11" x14ac:dyDescent="0.2">
      <c r="I1044767" s="3"/>
      <c r="J1044767" s="3"/>
      <c r="K1044767" s="3"/>
    </row>
    <row r="1044768" spans="9:11" x14ac:dyDescent="0.2">
      <c r="I1044768" s="3"/>
      <c r="J1044768" s="3"/>
      <c r="K1044768" s="3"/>
    </row>
    <row r="1044769" spans="9:11" x14ac:dyDescent="0.2">
      <c r="I1044769" s="3"/>
      <c r="J1044769" s="3"/>
      <c r="K1044769" s="3"/>
    </row>
    <row r="1044770" spans="9:11" x14ac:dyDescent="0.2">
      <c r="I1044770" s="3"/>
      <c r="J1044770" s="3"/>
      <c r="K1044770" s="3"/>
    </row>
    <row r="1044771" spans="9:11" x14ac:dyDescent="0.2">
      <c r="I1044771" s="3"/>
      <c r="J1044771" s="3"/>
      <c r="K1044771" s="3"/>
    </row>
    <row r="1044772" spans="9:11" x14ac:dyDescent="0.2">
      <c r="I1044772" s="3"/>
      <c r="J1044772" s="3"/>
      <c r="K1044772" s="3"/>
    </row>
    <row r="1044773" spans="9:11" x14ac:dyDescent="0.2">
      <c r="I1044773" s="3"/>
      <c r="J1044773" s="3"/>
      <c r="K1044773" s="3"/>
    </row>
    <row r="1044774" spans="9:11" x14ac:dyDescent="0.2">
      <c r="I1044774" s="3"/>
      <c r="J1044774" s="3"/>
      <c r="K1044774" s="3"/>
    </row>
    <row r="1044775" spans="9:11" x14ac:dyDescent="0.2">
      <c r="I1044775" s="3"/>
      <c r="J1044775" s="3"/>
      <c r="K1044775" s="3"/>
    </row>
    <row r="1044776" spans="9:11" x14ac:dyDescent="0.2">
      <c r="I1044776" s="3"/>
      <c r="J1044776" s="3"/>
      <c r="K1044776" s="3"/>
    </row>
    <row r="1044777" spans="9:11" x14ac:dyDescent="0.2">
      <c r="I1044777" s="3"/>
      <c r="J1044777" s="3"/>
      <c r="K1044777" s="3"/>
    </row>
    <row r="1044778" spans="9:11" x14ac:dyDescent="0.2">
      <c r="I1044778" s="3"/>
      <c r="J1044778" s="3"/>
      <c r="K1044778" s="3"/>
    </row>
    <row r="1044779" spans="9:11" x14ac:dyDescent="0.2">
      <c r="I1044779" s="3"/>
      <c r="J1044779" s="3"/>
      <c r="K1044779" s="3"/>
    </row>
    <row r="1044780" spans="9:11" x14ac:dyDescent="0.2">
      <c r="I1044780" s="3"/>
      <c r="J1044780" s="3"/>
      <c r="K1044780" s="3"/>
    </row>
    <row r="1044781" spans="9:11" x14ac:dyDescent="0.2">
      <c r="I1044781" s="3"/>
      <c r="J1044781" s="3"/>
      <c r="K1044781" s="3"/>
    </row>
    <row r="1044782" spans="9:11" x14ac:dyDescent="0.2">
      <c r="I1044782" s="3"/>
      <c r="J1044782" s="3"/>
      <c r="K1044782" s="3"/>
    </row>
    <row r="1044783" spans="9:11" x14ac:dyDescent="0.2">
      <c r="I1044783" s="3"/>
      <c r="J1044783" s="3"/>
      <c r="K1044783" s="3"/>
    </row>
    <row r="1044784" spans="9:11" x14ac:dyDescent="0.2">
      <c r="I1044784" s="3"/>
      <c r="J1044784" s="3"/>
      <c r="K1044784" s="3"/>
    </row>
    <row r="1044785" spans="9:11" x14ac:dyDescent="0.2">
      <c r="I1044785" s="3"/>
      <c r="J1044785" s="3"/>
      <c r="K1044785" s="3"/>
    </row>
    <row r="1044786" spans="9:11" x14ac:dyDescent="0.2">
      <c r="I1044786" s="3"/>
      <c r="J1044786" s="3"/>
      <c r="K1044786" s="3"/>
    </row>
    <row r="1044787" spans="9:11" x14ac:dyDescent="0.2">
      <c r="I1044787" s="3"/>
      <c r="J1044787" s="3"/>
      <c r="K1044787" s="3"/>
    </row>
    <row r="1044788" spans="9:11" x14ac:dyDescent="0.2">
      <c r="I1044788" s="3"/>
      <c r="J1044788" s="3"/>
      <c r="K1044788" s="3"/>
    </row>
    <row r="1044789" spans="9:11" x14ac:dyDescent="0.2">
      <c r="I1044789" s="3"/>
      <c r="J1044789" s="3"/>
      <c r="K1044789" s="3"/>
    </row>
    <row r="1044790" spans="9:11" x14ac:dyDescent="0.2">
      <c r="I1044790" s="3"/>
      <c r="J1044790" s="3"/>
      <c r="K1044790" s="3"/>
    </row>
    <row r="1044791" spans="9:11" x14ac:dyDescent="0.2">
      <c r="I1044791" s="3"/>
      <c r="J1044791" s="3"/>
      <c r="K1044791" s="3"/>
    </row>
    <row r="1044792" spans="9:11" x14ac:dyDescent="0.2">
      <c r="I1044792" s="3"/>
      <c r="J1044792" s="3"/>
      <c r="K1044792" s="3"/>
    </row>
    <row r="1044793" spans="9:11" x14ac:dyDescent="0.2">
      <c r="I1044793" s="3"/>
      <c r="J1044793" s="3"/>
      <c r="K1044793" s="3"/>
    </row>
    <row r="1044794" spans="9:11" x14ac:dyDescent="0.2">
      <c r="I1044794" s="3"/>
      <c r="J1044794" s="3"/>
      <c r="K1044794" s="3"/>
    </row>
    <row r="1044795" spans="9:11" x14ac:dyDescent="0.2">
      <c r="I1044795" s="3"/>
      <c r="J1044795" s="3"/>
      <c r="K1044795" s="3"/>
    </row>
    <row r="1044796" spans="9:11" x14ac:dyDescent="0.2">
      <c r="I1044796" s="3"/>
      <c r="J1044796" s="3"/>
      <c r="K1044796" s="3"/>
    </row>
    <row r="1044797" spans="9:11" x14ac:dyDescent="0.2">
      <c r="I1044797" s="3"/>
      <c r="J1044797" s="3"/>
      <c r="K1044797" s="3"/>
    </row>
    <row r="1044798" spans="9:11" x14ac:dyDescent="0.2">
      <c r="I1044798" s="3"/>
      <c r="J1044798" s="3"/>
      <c r="K1044798" s="3"/>
    </row>
    <row r="1044799" spans="9:11" x14ac:dyDescent="0.2">
      <c r="I1044799" s="3"/>
      <c r="J1044799" s="3"/>
      <c r="K1044799" s="3"/>
    </row>
    <row r="1044800" spans="9:11" x14ac:dyDescent="0.2">
      <c r="I1044800" s="3"/>
      <c r="J1044800" s="3"/>
      <c r="K1044800" s="3"/>
    </row>
    <row r="1044801" spans="9:11" x14ac:dyDescent="0.2">
      <c r="I1044801" s="3"/>
      <c r="J1044801" s="3"/>
      <c r="K1044801" s="3"/>
    </row>
    <row r="1044802" spans="9:11" x14ac:dyDescent="0.2">
      <c r="I1044802" s="3"/>
      <c r="J1044802" s="3"/>
      <c r="K1044802" s="3"/>
    </row>
    <row r="1044803" spans="9:11" x14ac:dyDescent="0.2">
      <c r="I1044803" s="3"/>
      <c r="J1044803" s="3"/>
      <c r="K1044803" s="3"/>
    </row>
    <row r="1044804" spans="9:11" x14ac:dyDescent="0.2">
      <c r="I1044804" s="3"/>
      <c r="J1044804" s="3"/>
      <c r="K1044804" s="3"/>
    </row>
    <row r="1044805" spans="9:11" x14ac:dyDescent="0.2">
      <c r="I1044805" s="3"/>
      <c r="J1044805" s="3"/>
      <c r="K1044805" s="3"/>
    </row>
    <row r="1044806" spans="9:11" x14ac:dyDescent="0.2">
      <c r="I1044806" s="3"/>
      <c r="J1044806" s="3"/>
      <c r="K1044806" s="3"/>
    </row>
    <row r="1044807" spans="9:11" x14ac:dyDescent="0.2">
      <c r="I1044807" s="3"/>
      <c r="J1044807" s="3"/>
      <c r="K1044807" s="3"/>
    </row>
    <row r="1044808" spans="9:11" x14ac:dyDescent="0.2">
      <c r="I1044808" s="3"/>
      <c r="J1044808" s="3"/>
      <c r="K1044808" s="3"/>
    </row>
    <row r="1044809" spans="9:11" x14ac:dyDescent="0.2">
      <c r="I1044809" s="3"/>
      <c r="J1044809" s="3"/>
      <c r="K1044809" s="3"/>
    </row>
    <row r="1044810" spans="9:11" x14ac:dyDescent="0.2">
      <c r="I1044810" s="3"/>
      <c r="J1044810" s="3"/>
      <c r="K1044810" s="3"/>
    </row>
    <row r="1044811" spans="9:11" x14ac:dyDescent="0.2">
      <c r="I1044811" s="3"/>
      <c r="J1044811" s="3"/>
      <c r="K1044811" s="3"/>
    </row>
    <row r="1044812" spans="9:11" x14ac:dyDescent="0.2">
      <c r="I1044812" s="3"/>
      <c r="J1044812" s="3"/>
      <c r="K1044812" s="3"/>
    </row>
    <row r="1044813" spans="9:11" x14ac:dyDescent="0.2">
      <c r="I1044813" s="3"/>
      <c r="J1044813" s="3"/>
      <c r="K1044813" s="3"/>
    </row>
    <row r="1044814" spans="9:11" x14ac:dyDescent="0.2">
      <c r="I1044814" s="3"/>
      <c r="J1044814" s="3"/>
      <c r="K1044814" s="3"/>
    </row>
    <row r="1044815" spans="9:11" x14ac:dyDescent="0.2">
      <c r="I1044815" s="3"/>
      <c r="J1044815" s="3"/>
      <c r="K1044815" s="3"/>
    </row>
    <row r="1044816" spans="9:11" x14ac:dyDescent="0.2">
      <c r="I1044816" s="3"/>
      <c r="J1044816" s="3"/>
      <c r="K1044816" s="3"/>
    </row>
    <row r="1044817" spans="9:11" x14ac:dyDescent="0.2">
      <c r="I1044817" s="3"/>
      <c r="J1044817" s="3"/>
      <c r="K1044817" s="3"/>
    </row>
    <row r="1044818" spans="9:11" x14ac:dyDescent="0.2">
      <c r="I1044818" s="3"/>
      <c r="J1044818" s="3"/>
      <c r="K1044818" s="3"/>
    </row>
    <row r="1044819" spans="9:11" x14ac:dyDescent="0.2">
      <c r="I1044819" s="3"/>
      <c r="J1044819" s="3"/>
      <c r="K1044819" s="3"/>
    </row>
    <row r="1044820" spans="9:11" x14ac:dyDescent="0.2">
      <c r="I1044820" s="3"/>
      <c r="J1044820" s="3"/>
      <c r="K1044820" s="3"/>
    </row>
    <row r="1044821" spans="9:11" x14ac:dyDescent="0.2">
      <c r="I1044821" s="3"/>
      <c r="J1044821" s="3"/>
      <c r="K1044821" s="3"/>
    </row>
    <row r="1044822" spans="9:11" x14ac:dyDescent="0.2">
      <c r="I1044822" s="3"/>
      <c r="J1044822" s="3"/>
      <c r="K1044822" s="3"/>
    </row>
    <row r="1044823" spans="9:11" x14ac:dyDescent="0.2">
      <c r="I1044823" s="3"/>
      <c r="J1044823" s="3"/>
      <c r="K1044823" s="3"/>
    </row>
    <row r="1044824" spans="9:11" x14ac:dyDescent="0.2">
      <c r="I1044824" s="3"/>
      <c r="J1044824" s="3"/>
      <c r="K1044824" s="3"/>
    </row>
    <row r="1044825" spans="9:11" x14ac:dyDescent="0.2">
      <c r="I1044825" s="3"/>
      <c r="J1044825" s="3"/>
      <c r="K1044825" s="3"/>
    </row>
    <row r="1044826" spans="9:11" x14ac:dyDescent="0.2">
      <c r="I1044826" s="3"/>
      <c r="J1044826" s="3"/>
      <c r="K1044826" s="3"/>
    </row>
    <row r="1044827" spans="9:11" x14ac:dyDescent="0.2">
      <c r="I1044827" s="3"/>
      <c r="J1044827" s="3"/>
      <c r="K1044827" s="3"/>
    </row>
    <row r="1044828" spans="9:11" x14ac:dyDescent="0.2">
      <c r="I1044828" s="3"/>
      <c r="J1044828" s="3"/>
      <c r="K1044828" s="3"/>
    </row>
    <row r="1044829" spans="9:11" x14ac:dyDescent="0.2">
      <c r="I1044829" s="3"/>
      <c r="J1044829" s="3"/>
      <c r="K1044829" s="3"/>
    </row>
    <row r="1044830" spans="9:11" x14ac:dyDescent="0.2">
      <c r="I1044830" s="3"/>
      <c r="J1044830" s="3"/>
      <c r="K1044830" s="3"/>
    </row>
    <row r="1044831" spans="9:11" x14ac:dyDescent="0.2">
      <c r="I1044831" s="3"/>
      <c r="J1044831" s="3"/>
      <c r="K1044831" s="3"/>
    </row>
    <row r="1044832" spans="9:11" x14ac:dyDescent="0.2">
      <c r="I1044832" s="3"/>
      <c r="J1044832" s="3"/>
      <c r="K1044832" s="3"/>
    </row>
    <row r="1044833" spans="9:11" x14ac:dyDescent="0.2">
      <c r="I1044833" s="3"/>
      <c r="J1044833" s="3"/>
      <c r="K1044833" s="3"/>
    </row>
    <row r="1044834" spans="9:11" x14ac:dyDescent="0.2">
      <c r="I1044834" s="3"/>
      <c r="J1044834" s="3"/>
      <c r="K1044834" s="3"/>
    </row>
    <row r="1044835" spans="9:11" x14ac:dyDescent="0.2">
      <c r="I1044835" s="3"/>
      <c r="J1044835" s="3"/>
      <c r="K1044835" s="3"/>
    </row>
    <row r="1044836" spans="9:11" x14ac:dyDescent="0.2">
      <c r="I1044836" s="3"/>
      <c r="J1044836" s="3"/>
      <c r="K1044836" s="3"/>
    </row>
    <row r="1044837" spans="9:11" x14ac:dyDescent="0.2">
      <c r="I1044837" s="3"/>
      <c r="J1044837" s="3"/>
      <c r="K1044837" s="3"/>
    </row>
    <row r="1044838" spans="9:11" x14ac:dyDescent="0.2">
      <c r="I1044838" s="3"/>
      <c r="J1044838" s="3"/>
      <c r="K1044838" s="3"/>
    </row>
    <row r="1044839" spans="9:11" x14ac:dyDescent="0.2">
      <c r="I1044839" s="3"/>
      <c r="J1044839" s="3"/>
      <c r="K1044839" s="3"/>
    </row>
    <row r="1044840" spans="9:11" x14ac:dyDescent="0.2">
      <c r="I1044840" s="3"/>
      <c r="J1044840" s="3"/>
      <c r="K1044840" s="3"/>
    </row>
    <row r="1044841" spans="9:11" x14ac:dyDescent="0.2">
      <c r="I1044841" s="3"/>
      <c r="J1044841" s="3"/>
      <c r="K1044841" s="3"/>
    </row>
    <row r="1044842" spans="9:11" x14ac:dyDescent="0.2">
      <c r="I1044842" s="3"/>
      <c r="J1044842" s="3"/>
      <c r="K1044842" s="3"/>
    </row>
    <row r="1044843" spans="9:11" x14ac:dyDescent="0.2">
      <c r="I1044843" s="3"/>
      <c r="J1044843" s="3"/>
      <c r="K1044843" s="3"/>
    </row>
    <row r="1044844" spans="9:11" x14ac:dyDescent="0.2">
      <c r="I1044844" s="3"/>
      <c r="J1044844" s="3"/>
      <c r="K1044844" s="3"/>
    </row>
    <row r="1044845" spans="9:11" x14ac:dyDescent="0.2">
      <c r="I1044845" s="3"/>
      <c r="J1044845" s="3"/>
      <c r="K1044845" s="3"/>
    </row>
    <row r="1044846" spans="9:11" x14ac:dyDescent="0.2">
      <c r="I1044846" s="3"/>
      <c r="J1044846" s="3"/>
      <c r="K1044846" s="3"/>
    </row>
    <row r="1044847" spans="9:11" x14ac:dyDescent="0.2">
      <c r="I1044847" s="3"/>
      <c r="J1044847" s="3"/>
      <c r="K1044847" s="3"/>
    </row>
    <row r="1044848" spans="9:11" x14ac:dyDescent="0.2">
      <c r="I1044848" s="3"/>
      <c r="J1044848" s="3"/>
      <c r="K1044848" s="3"/>
    </row>
    <row r="1044849" spans="9:11" x14ac:dyDescent="0.2">
      <c r="I1044849" s="3"/>
      <c r="J1044849" s="3"/>
      <c r="K1044849" s="3"/>
    </row>
    <row r="1044850" spans="9:11" x14ac:dyDescent="0.2">
      <c r="I1044850" s="3"/>
      <c r="J1044850" s="3"/>
      <c r="K1044850" s="3"/>
    </row>
    <row r="1044851" spans="9:11" x14ac:dyDescent="0.2">
      <c r="I1044851" s="3"/>
      <c r="J1044851" s="3"/>
      <c r="K1044851" s="3"/>
    </row>
    <row r="1044852" spans="9:11" x14ac:dyDescent="0.2">
      <c r="I1044852" s="3"/>
      <c r="J1044852" s="3"/>
      <c r="K1044852" s="3"/>
    </row>
    <row r="1044853" spans="9:11" x14ac:dyDescent="0.2">
      <c r="I1044853" s="3"/>
      <c r="J1044853" s="3"/>
      <c r="K1044853" s="3"/>
    </row>
    <row r="1044854" spans="9:11" x14ac:dyDescent="0.2">
      <c r="I1044854" s="3"/>
      <c r="J1044854" s="3"/>
      <c r="K1044854" s="3"/>
    </row>
    <row r="1044855" spans="9:11" x14ac:dyDescent="0.2">
      <c r="I1044855" s="3"/>
      <c r="J1044855" s="3"/>
      <c r="K1044855" s="3"/>
    </row>
    <row r="1044856" spans="9:11" x14ac:dyDescent="0.2">
      <c r="I1044856" s="3"/>
      <c r="J1044856" s="3"/>
      <c r="K1044856" s="3"/>
    </row>
    <row r="1044857" spans="9:11" x14ac:dyDescent="0.2">
      <c r="I1044857" s="3"/>
      <c r="J1044857" s="3"/>
      <c r="K1044857" s="3"/>
    </row>
    <row r="1044858" spans="9:11" x14ac:dyDescent="0.2">
      <c r="I1044858" s="3"/>
      <c r="J1044858" s="3"/>
      <c r="K1044858" s="3"/>
    </row>
    <row r="1044859" spans="9:11" x14ac:dyDescent="0.2">
      <c r="I1044859" s="3"/>
      <c r="J1044859" s="3"/>
      <c r="K1044859" s="3"/>
    </row>
    <row r="1044860" spans="9:11" x14ac:dyDescent="0.2">
      <c r="I1044860" s="3"/>
      <c r="J1044860" s="3"/>
      <c r="K1044860" s="3"/>
    </row>
    <row r="1044861" spans="9:11" x14ac:dyDescent="0.2">
      <c r="I1044861" s="3"/>
      <c r="J1044861" s="3"/>
      <c r="K1044861" s="3"/>
    </row>
    <row r="1044862" spans="9:11" x14ac:dyDescent="0.2">
      <c r="I1044862" s="3"/>
      <c r="J1044862" s="3"/>
      <c r="K1044862" s="3"/>
    </row>
    <row r="1044863" spans="9:11" x14ac:dyDescent="0.2">
      <c r="I1044863" s="3"/>
      <c r="J1044863" s="3"/>
      <c r="K1044863" s="3"/>
    </row>
    <row r="1044864" spans="9:11" x14ac:dyDescent="0.2">
      <c r="I1044864" s="3"/>
      <c r="J1044864" s="3"/>
      <c r="K1044864" s="3"/>
    </row>
    <row r="1044865" spans="9:11" x14ac:dyDescent="0.2">
      <c r="I1044865" s="3"/>
      <c r="J1044865" s="3"/>
      <c r="K1044865" s="3"/>
    </row>
    <row r="1044866" spans="9:11" x14ac:dyDescent="0.2">
      <c r="I1044866" s="3"/>
      <c r="J1044866" s="3"/>
      <c r="K1044866" s="3"/>
    </row>
    <row r="1044867" spans="9:11" x14ac:dyDescent="0.2">
      <c r="I1044867" s="3"/>
      <c r="J1044867" s="3"/>
      <c r="K1044867" s="3"/>
    </row>
    <row r="1044868" spans="9:11" x14ac:dyDescent="0.2">
      <c r="I1044868" s="3"/>
      <c r="J1044868" s="3"/>
      <c r="K1044868" s="3"/>
    </row>
    <row r="1044869" spans="9:11" x14ac:dyDescent="0.2">
      <c r="I1044869" s="3"/>
      <c r="J1044869" s="3"/>
      <c r="K1044869" s="3"/>
    </row>
    <row r="1044870" spans="9:11" x14ac:dyDescent="0.2">
      <c r="I1044870" s="3"/>
      <c r="J1044870" s="3"/>
      <c r="K1044870" s="3"/>
    </row>
    <row r="1044871" spans="9:11" x14ac:dyDescent="0.2">
      <c r="I1044871" s="3"/>
      <c r="J1044871" s="3"/>
      <c r="K1044871" s="3"/>
    </row>
    <row r="1044872" spans="9:11" x14ac:dyDescent="0.2">
      <c r="I1044872" s="3"/>
      <c r="J1044872" s="3"/>
      <c r="K1044872" s="3"/>
    </row>
    <row r="1044873" spans="9:11" x14ac:dyDescent="0.2">
      <c r="I1044873" s="3"/>
      <c r="J1044873" s="3"/>
      <c r="K1044873" s="3"/>
    </row>
    <row r="1044874" spans="9:11" x14ac:dyDescent="0.2">
      <c r="I1044874" s="3"/>
      <c r="J1044874" s="3"/>
      <c r="K1044874" s="3"/>
    </row>
    <row r="1044875" spans="9:11" x14ac:dyDescent="0.2">
      <c r="I1044875" s="3"/>
      <c r="J1044875" s="3"/>
      <c r="K1044875" s="3"/>
    </row>
    <row r="1044876" spans="9:11" x14ac:dyDescent="0.2">
      <c r="I1044876" s="3"/>
      <c r="J1044876" s="3"/>
      <c r="K1044876" s="3"/>
    </row>
    <row r="1044877" spans="9:11" x14ac:dyDescent="0.2">
      <c r="I1044877" s="3"/>
      <c r="J1044877" s="3"/>
      <c r="K1044877" s="3"/>
    </row>
    <row r="1044878" spans="9:11" x14ac:dyDescent="0.2">
      <c r="I1044878" s="3"/>
      <c r="J1044878" s="3"/>
      <c r="K1044878" s="3"/>
    </row>
    <row r="1044879" spans="9:11" x14ac:dyDescent="0.2">
      <c r="I1044879" s="3"/>
      <c r="J1044879" s="3"/>
      <c r="K1044879" s="3"/>
    </row>
    <row r="1044880" spans="9:11" x14ac:dyDescent="0.2">
      <c r="I1044880" s="3"/>
      <c r="J1044880" s="3"/>
      <c r="K1044880" s="3"/>
    </row>
    <row r="1044881" spans="9:11" x14ac:dyDescent="0.2">
      <c r="I1044881" s="3"/>
      <c r="J1044881" s="3"/>
      <c r="K1044881" s="3"/>
    </row>
    <row r="1044882" spans="9:11" x14ac:dyDescent="0.2">
      <c r="I1044882" s="3"/>
      <c r="J1044882" s="3"/>
      <c r="K1044882" s="3"/>
    </row>
    <row r="1044883" spans="9:11" x14ac:dyDescent="0.2">
      <c r="I1044883" s="3"/>
      <c r="J1044883" s="3"/>
      <c r="K1044883" s="3"/>
    </row>
    <row r="1044884" spans="9:11" x14ac:dyDescent="0.2">
      <c r="I1044884" s="3"/>
      <c r="J1044884" s="3"/>
      <c r="K1044884" s="3"/>
    </row>
    <row r="1044885" spans="9:11" x14ac:dyDescent="0.2">
      <c r="I1044885" s="3"/>
      <c r="J1044885" s="3"/>
      <c r="K1044885" s="3"/>
    </row>
    <row r="1044886" spans="9:11" x14ac:dyDescent="0.2">
      <c r="I1044886" s="3"/>
      <c r="J1044886" s="3"/>
      <c r="K1044886" s="3"/>
    </row>
    <row r="1044887" spans="9:11" x14ac:dyDescent="0.2">
      <c r="I1044887" s="3"/>
      <c r="J1044887" s="3"/>
      <c r="K1044887" s="3"/>
    </row>
    <row r="1044888" spans="9:11" x14ac:dyDescent="0.2">
      <c r="I1044888" s="3"/>
      <c r="J1044888" s="3"/>
      <c r="K1044888" s="3"/>
    </row>
    <row r="1044889" spans="9:11" x14ac:dyDescent="0.2">
      <c r="I1044889" s="3"/>
      <c r="J1044889" s="3"/>
      <c r="K1044889" s="3"/>
    </row>
    <row r="1044890" spans="9:11" x14ac:dyDescent="0.2">
      <c r="I1044890" s="3"/>
      <c r="J1044890" s="3"/>
      <c r="K1044890" s="3"/>
    </row>
    <row r="1044891" spans="9:11" x14ac:dyDescent="0.2">
      <c r="I1044891" s="3"/>
      <c r="J1044891" s="3"/>
      <c r="K1044891" s="3"/>
    </row>
    <row r="1044892" spans="9:11" x14ac:dyDescent="0.2">
      <c r="I1044892" s="3"/>
      <c r="J1044892" s="3"/>
      <c r="K1044892" s="3"/>
    </row>
    <row r="1044893" spans="9:11" x14ac:dyDescent="0.2">
      <c r="I1044893" s="3"/>
      <c r="J1044893" s="3"/>
      <c r="K1044893" s="3"/>
    </row>
    <row r="1044894" spans="9:11" x14ac:dyDescent="0.2">
      <c r="I1044894" s="3"/>
      <c r="J1044894" s="3"/>
      <c r="K1044894" s="3"/>
    </row>
    <row r="1044895" spans="9:11" x14ac:dyDescent="0.2">
      <c r="I1044895" s="3"/>
      <c r="J1044895" s="3"/>
      <c r="K1044895" s="3"/>
    </row>
    <row r="1044896" spans="9:11" x14ac:dyDescent="0.2">
      <c r="I1044896" s="3"/>
      <c r="J1044896" s="3"/>
      <c r="K1044896" s="3"/>
    </row>
    <row r="1044897" spans="9:11" x14ac:dyDescent="0.2">
      <c r="I1044897" s="3"/>
      <c r="J1044897" s="3"/>
      <c r="K1044897" s="3"/>
    </row>
    <row r="1044898" spans="9:11" x14ac:dyDescent="0.2">
      <c r="I1044898" s="3"/>
      <c r="J1044898" s="3"/>
      <c r="K1044898" s="3"/>
    </row>
    <row r="1044899" spans="9:11" x14ac:dyDescent="0.2">
      <c r="I1044899" s="3"/>
      <c r="J1044899" s="3"/>
      <c r="K1044899" s="3"/>
    </row>
    <row r="1044900" spans="9:11" x14ac:dyDescent="0.2">
      <c r="I1044900" s="3"/>
      <c r="J1044900" s="3"/>
      <c r="K1044900" s="3"/>
    </row>
    <row r="1044901" spans="9:11" x14ac:dyDescent="0.2">
      <c r="I1044901" s="3"/>
      <c r="J1044901" s="3"/>
      <c r="K1044901" s="3"/>
    </row>
    <row r="1044902" spans="9:11" x14ac:dyDescent="0.2">
      <c r="I1044902" s="3"/>
      <c r="J1044902" s="3"/>
      <c r="K1044902" s="3"/>
    </row>
    <row r="1044903" spans="9:11" x14ac:dyDescent="0.2">
      <c r="I1044903" s="3"/>
      <c r="J1044903" s="3"/>
      <c r="K1044903" s="3"/>
    </row>
    <row r="1044904" spans="9:11" x14ac:dyDescent="0.2">
      <c r="I1044904" s="3"/>
      <c r="J1044904" s="3"/>
      <c r="K1044904" s="3"/>
    </row>
    <row r="1044905" spans="9:11" x14ac:dyDescent="0.2">
      <c r="I1044905" s="3"/>
      <c r="J1044905" s="3"/>
      <c r="K1044905" s="3"/>
    </row>
    <row r="1044906" spans="9:11" x14ac:dyDescent="0.2">
      <c r="I1044906" s="3"/>
      <c r="J1044906" s="3"/>
      <c r="K1044906" s="3"/>
    </row>
    <row r="1044907" spans="9:11" x14ac:dyDescent="0.2">
      <c r="I1044907" s="3"/>
      <c r="J1044907" s="3"/>
      <c r="K1044907" s="3"/>
    </row>
    <row r="1044908" spans="9:11" x14ac:dyDescent="0.2">
      <c r="I1044908" s="3"/>
      <c r="J1044908" s="3"/>
      <c r="K1044908" s="3"/>
    </row>
    <row r="1044909" spans="9:11" x14ac:dyDescent="0.2">
      <c r="I1044909" s="3"/>
      <c r="J1044909" s="3"/>
      <c r="K1044909" s="3"/>
    </row>
    <row r="1044910" spans="9:11" x14ac:dyDescent="0.2">
      <c r="I1044910" s="3"/>
      <c r="J1044910" s="3"/>
      <c r="K1044910" s="3"/>
    </row>
    <row r="1044911" spans="9:11" x14ac:dyDescent="0.2">
      <c r="I1044911" s="3"/>
      <c r="J1044911" s="3"/>
      <c r="K1044911" s="3"/>
    </row>
    <row r="1044912" spans="9:11" x14ac:dyDescent="0.2">
      <c r="I1044912" s="3"/>
      <c r="J1044912" s="3"/>
      <c r="K1044912" s="3"/>
    </row>
    <row r="1044913" spans="9:11" x14ac:dyDescent="0.2">
      <c r="I1044913" s="3"/>
      <c r="J1044913" s="3"/>
      <c r="K1044913" s="3"/>
    </row>
    <row r="1044914" spans="9:11" x14ac:dyDescent="0.2">
      <c r="I1044914" s="3"/>
      <c r="J1044914" s="3"/>
      <c r="K1044914" s="3"/>
    </row>
    <row r="1044915" spans="9:11" x14ac:dyDescent="0.2">
      <c r="I1044915" s="3"/>
      <c r="J1044915" s="3"/>
      <c r="K1044915" s="3"/>
    </row>
    <row r="1044916" spans="9:11" x14ac:dyDescent="0.2">
      <c r="I1044916" s="3"/>
      <c r="J1044916" s="3"/>
      <c r="K1044916" s="3"/>
    </row>
    <row r="1044917" spans="9:11" x14ac:dyDescent="0.2">
      <c r="I1044917" s="3"/>
      <c r="J1044917" s="3"/>
      <c r="K1044917" s="3"/>
    </row>
    <row r="1044918" spans="9:11" x14ac:dyDescent="0.2">
      <c r="I1044918" s="3"/>
      <c r="J1044918" s="3"/>
      <c r="K1044918" s="3"/>
    </row>
    <row r="1044919" spans="9:11" x14ac:dyDescent="0.2">
      <c r="I1044919" s="3"/>
      <c r="J1044919" s="3"/>
      <c r="K1044919" s="3"/>
    </row>
    <row r="1044920" spans="9:11" x14ac:dyDescent="0.2">
      <c r="I1044920" s="3"/>
      <c r="J1044920" s="3"/>
      <c r="K1044920" s="3"/>
    </row>
    <row r="1044921" spans="9:11" x14ac:dyDescent="0.2">
      <c r="I1044921" s="3"/>
      <c r="J1044921" s="3"/>
      <c r="K1044921" s="3"/>
    </row>
    <row r="1044922" spans="9:11" x14ac:dyDescent="0.2">
      <c r="I1044922" s="3"/>
      <c r="J1044922" s="3"/>
      <c r="K1044922" s="3"/>
    </row>
    <row r="1044923" spans="9:11" x14ac:dyDescent="0.2">
      <c r="I1044923" s="3"/>
      <c r="J1044923" s="3"/>
      <c r="K1044923" s="3"/>
    </row>
    <row r="1044924" spans="9:11" x14ac:dyDescent="0.2">
      <c r="I1044924" s="3"/>
      <c r="J1044924" s="3"/>
      <c r="K1044924" s="3"/>
    </row>
    <row r="1044925" spans="9:11" x14ac:dyDescent="0.2">
      <c r="I1044925" s="3"/>
      <c r="J1044925" s="3"/>
      <c r="K1044925" s="3"/>
    </row>
    <row r="1044926" spans="9:11" x14ac:dyDescent="0.2">
      <c r="I1044926" s="3"/>
      <c r="J1044926" s="3"/>
      <c r="K1044926" s="3"/>
    </row>
    <row r="1044927" spans="9:11" x14ac:dyDescent="0.2">
      <c r="I1044927" s="3"/>
      <c r="J1044927" s="3"/>
      <c r="K1044927" s="3"/>
    </row>
    <row r="1044928" spans="9:11" x14ac:dyDescent="0.2">
      <c r="I1044928" s="3"/>
      <c r="J1044928" s="3"/>
      <c r="K1044928" s="3"/>
    </row>
    <row r="1044929" spans="9:11" x14ac:dyDescent="0.2">
      <c r="I1044929" s="3"/>
      <c r="J1044929" s="3"/>
      <c r="K1044929" s="3"/>
    </row>
    <row r="1044930" spans="9:11" x14ac:dyDescent="0.2">
      <c r="I1044930" s="3"/>
      <c r="J1044930" s="3"/>
      <c r="K1044930" s="3"/>
    </row>
    <row r="1044931" spans="9:11" x14ac:dyDescent="0.2">
      <c r="I1044931" s="3"/>
      <c r="J1044931" s="3"/>
      <c r="K1044931" s="3"/>
    </row>
    <row r="1044932" spans="9:11" x14ac:dyDescent="0.2">
      <c r="I1044932" s="3"/>
      <c r="J1044932" s="3"/>
      <c r="K1044932" s="3"/>
    </row>
    <row r="1044933" spans="9:11" x14ac:dyDescent="0.2">
      <c r="I1044933" s="3"/>
      <c r="J1044933" s="3"/>
      <c r="K1044933" s="3"/>
    </row>
    <row r="1044934" spans="9:11" x14ac:dyDescent="0.2">
      <c r="I1044934" s="3"/>
      <c r="J1044934" s="3"/>
      <c r="K1044934" s="3"/>
    </row>
    <row r="1044935" spans="9:11" x14ac:dyDescent="0.2">
      <c r="I1044935" s="3"/>
      <c r="J1044935" s="3"/>
      <c r="K1044935" s="3"/>
    </row>
    <row r="1044936" spans="9:11" x14ac:dyDescent="0.2">
      <c r="I1044936" s="3"/>
      <c r="J1044936" s="3"/>
      <c r="K1044936" s="3"/>
    </row>
    <row r="1044937" spans="9:11" x14ac:dyDescent="0.2">
      <c r="I1044937" s="3"/>
      <c r="J1044937" s="3"/>
      <c r="K1044937" s="3"/>
    </row>
    <row r="1044938" spans="9:11" x14ac:dyDescent="0.2">
      <c r="I1044938" s="3"/>
      <c r="J1044938" s="3"/>
      <c r="K1044938" s="3"/>
    </row>
    <row r="1044939" spans="9:11" x14ac:dyDescent="0.2">
      <c r="I1044939" s="3"/>
      <c r="J1044939" s="3"/>
      <c r="K1044939" s="3"/>
    </row>
    <row r="1044940" spans="9:11" x14ac:dyDescent="0.2">
      <c r="I1044940" s="3"/>
      <c r="J1044940" s="3"/>
      <c r="K1044940" s="3"/>
    </row>
    <row r="1044941" spans="9:11" x14ac:dyDescent="0.2">
      <c r="I1044941" s="3"/>
      <c r="J1044941" s="3"/>
      <c r="K1044941" s="3"/>
    </row>
    <row r="1044942" spans="9:11" x14ac:dyDescent="0.2">
      <c r="I1044942" s="3"/>
      <c r="J1044942" s="3"/>
      <c r="K1044942" s="3"/>
    </row>
    <row r="1044943" spans="9:11" x14ac:dyDescent="0.2">
      <c r="I1044943" s="3"/>
      <c r="J1044943" s="3"/>
      <c r="K1044943" s="3"/>
    </row>
    <row r="1044944" spans="9:11" x14ac:dyDescent="0.2">
      <c r="I1044944" s="3"/>
      <c r="J1044944" s="3"/>
      <c r="K1044944" s="3"/>
    </row>
    <row r="1044945" spans="9:11" x14ac:dyDescent="0.2">
      <c r="I1044945" s="3"/>
      <c r="J1044945" s="3"/>
      <c r="K1044945" s="3"/>
    </row>
    <row r="1044946" spans="9:11" x14ac:dyDescent="0.2">
      <c r="I1044946" s="3"/>
      <c r="J1044946" s="3"/>
      <c r="K1044946" s="3"/>
    </row>
    <row r="1044947" spans="9:11" x14ac:dyDescent="0.2">
      <c r="I1044947" s="3"/>
      <c r="J1044947" s="3"/>
      <c r="K1044947" s="3"/>
    </row>
    <row r="1044948" spans="9:11" x14ac:dyDescent="0.2">
      <c r="I1044948" s="3"/>
      <c r="J1044948" s="3"/>
      <c r="K1044948" s="3"/>
    </row>
    <row r="1044949" spans="9:11" x14ac:dyDescent="0.2">
      <c r="I1044949" s="3"/>
      <c r="J1044949" s="3"/>
      <c r="K1044949" s="3"/>
    </row>
    <row r="1044950" spans="9:11" x14ac:dyDescent="0.2">
      <c r="I1044950" s="3"/>
      <c r="J1044950" s="3"/>
      <c r="K1044950" s="3"/>
    </row>
    <row r="1044951" spans="9:11" x14ac:dyDescent="0.2">
      <c r="I1044951" s="3"/>
      <c r="J1044951" s="3"/>
      <c r="K1044951" s="3"/>
    </row>
    <row r="1044952" spans="9:11" x14ac:dyDescent="0.2">
      <c r="I1044952" s="3"/>
      <c r="J1044952" s="3"/>
      <c r="K1044952" s="3"/>
    </row>
    <row r="1044953" spans="9:11" x14ac:dyDescent="0.2">
      <c r="I1044953" s="3"/>
      <c r="J1044953" s="3"/>
      <c r="K1044953" s="3"/>
    </row>
    <row r="1044954" spans="9:11" x14ac:dyDescent="0.2">
      <c r="I1044954" s="3"/>
      <c r="J1044954" s="3"/>
      <c r="K1044954" s="3"/>
    </row>
    <row r="1044955" spans="9:11" x14ac:dyDescent="0.2">
      <c r="I1044955" s="3"/>
      <c r="J1044955" s="3"/>
      <c r="K1044955" s="3"/>
    </row>
    <row r="1044956" spans="9:11" x14ac:dyDescent="0.2">
      <c r="I1044956" s="3"/>
      <c r="J1044956" s="3"/>
      <c r="K1044956" s="3"/>
    </row>
    <row r="1044957" spans="9:11" x14ac:dyDescent="0.2">
      <c r="I1044957" s="3"/>
      <c r="J1044957" s="3"/>
      <c r="K1044957" s="3"/>
    </row>
    <row r="1044958" spans="9:11" x14ac:dyDescent="0.2">
      <c r="I1044958" s="3"/>
      <c r="J1044958" s="3"/>
      <c r="K1044958" s="3"/>
    </row>
    <row r="1044959" spans="9:11" x14ac:dyDescent="0.2">
      <c r="I1044959" s="3"/>
      <c r="J1044959" s="3"/>
      <c r="K1044959" s="3"/>
    </row>
    <row r="1044960" spans="9:11" x14ac:dyDescent="0.2">
      <c r="I1044960" s="3"/>
      <c r="J1044960" s="3"/>
      <c r="K1044960" s="3"/>
    </row>
    <row r="1044961" spans="9:11" x14ac:dyDescent="0.2">
      <c r="I1044961" s="3"/>
      <c r="J1044961" s="3"/>
      <c r="K1044961" s="3"/>
    </row>
    <row r="1044962" spans="9:11" x14ac:dyDescent="0.2">
      <c r="I1044962" s="3"/>
      <c r="J1044962" s="3"/>
      <c r="K1044962" s="3"/>
    </row>
    <row r="1044963" spans="9:11" x14ac:dyDescent="0.2">
      <c r="I1044963" s="3"/>
      <c r="J1044963" s="3"/>
      <c r="K1044963" s="3"/>
    </row>
    <row r="1044964" spans="9:11" x14ac:dyDescent="0.2">
      <c r="I1044964" s="3"/>
      <c r="J1044964" s="3"/>
      <c r="K1044964" s="3"/>
    </row>
    <row r="1044965" spans="9:11" x14ac:dyDescent="0.2">
      <c r="I1044965" s="3"/>
      <c r="J1044965" s="3"/>
      <c r="K1044965" s="3"/>
    </row>
    <row r="1044966" spans="9:11" x14ac:dyDescent="0.2">
      <c r="I1044966" s="3"/>
      <c r="J1044966" s="3"/>
      <c r="K1044966" s="3"/>
    </row>
    <row r="1044967" spans="9:11" x14ac:dyDescent="0.2">
      <c r="I1044967" s="3"/>
      <c r="J1044967" s="3"/>
      <c r="K1044967" s="3"/>
    </row>
    <row r="1044968" spans="9:11" x14ac:dyDescent="0.2">
      <c r="I1044968" s="3"/>
      <c r="J1044968" s="3"/>
      <c r="K1044968" s="3"/>
    </row>
    <row r="1044969" spans="9:11" x14ac:dyDescent="0.2">
      <c r="I1044969" s="3"/>
      <c r="J1044969" s="3"/>
      <c r="K1044969" s="3"/>
    </row>
    <row r="1044970" spans="9:11" x14ac:dyDescent="0.2">
      <c r="I1044970" s="3"/>
      <c r="J1044970" s="3"/>
      <c r="K1044970" s="3"/>
    </row>
    <row r="1044971" spans="9:11" x14ac:dyDescent="0.2">
      <c r="I1044971" s="3"/>
      <c r="J1044971" s="3"/>
      <c r="K1044971" s="3"/>
    </row>
    <row r="1044972" spans="9:11" x14ac:dyDescent="0.2">
      <c r="I1044972" s="3"/>
      <c r="J1044972" s="3"/>
      <c r="K1044972" s="3"/>
    </row>
    <row r="1044973" spans="9:11" x14ac:dyDescent="0.2">
      <c r="I1044973" s="3"/>
      <c r="J1044973" s="3"/>
      <c r="K1044973" s="3"/>
    </row>
    <row r="1044974" spans="9:11" x14ac:dyDescent="0.2">
      <c r="I1044974" s="3"/>
      <c r="J1044974" s="3"/>
      <c r="K1044974" s="3"/>
    </row>
    <row r="1044975" spans="9:11" x14ac:dyDescent="0.2">
      <c r="I1044975" s="3"/>
      <c r="J1044975" s="3"/>
      <c r="K1044975" s="3"/>
    </row>
    <row r="1044976" spans="9:11" x14ac:dyDescent="0.2">
      <c r="I1044976" s="3"/>
      <c r="J1044976" s="3"/>
      <c r="K1044976" s="3"/>
    </row>
    <row r="1044977" spans="9:11" x14ac:dyDescent="0.2">
      <c r="I1044977" s="3"/>
      <c r="J1044977" s="3"/>
      <c r="K1044977" s="3"/>
    </row>
    <row r="1044978" spans="9:11" x14ac:dyDescent="0.2">
      <c r="I1044978" s="3"/>
      <c r="J1044978" s="3"/>
      <c r="K1044978" s="3"/>
    </row>
    <row r="1044979" spans="9:11" x14ac:dyDescent="0.2">
      <c r="I1044979" s="3"/>
      <c r="J1044979" s="3"/>
      <c r="K1044979" s="3"/>
    </row>
    <row r="1044980" spans="9:11" x14ac:dyDescent="0.2">
      <c r="I1044980" s="3"/>
      <c r="J1044980" s="3"/>
      <c r="K1044980" s="3"/>
    </row>
    <row r="1044981" spans="9:11" x14ac:dyDescent="0.2">
      <c r="I1044981" s="3"/>
      <c r="J1044981" s="3"/>
      <c r="K1044981" s="3"/>
    </row>
    <row r="1044982" spans="9:11" x14ac:dyDescent="0.2">
      <c r="I1044982" s="3"/>
      <c r="J1044982" s="3"/>
      <c r="K1044982" s="3"/>
    </row>
    <row r="1044983" spans="9:11" x14ac:dyDescent="0.2">
      <c r="I1044983" s="3"/>
      <c r="J1044983" s="3"/>
      <c r="K1044983" s="3"/>
    </row>
    <row r="1044984" spans="9:11" x14ac:dyDescent="0.2">
      <c r="I1044984" s="3"/>
      <c r="J1044984" s="3"/>
      <c r="K1044984" s="3"/>
    </row>
    <row r="1044985" spans="9:11" x14ac:dyDescent="0.2">
      <c r="I1044985" s="3"/>
      <c r="J1044985" s="3"/>
      <c r="K1044985" s="3"/>
    </row>
    <row r="1044986" spans="9:11" x14ac:dyDescent="0.2">
      <c r="I1044986" s="3"/>
      <c r="J1044986" s="3"/>
      <c r="K1044986" s="3"/>
    </row>
    <row r="1044987" spans="9:11" x14ac:dyDescent="0.2">
      <c r="I1044987" s="3"/>
      <c r="J1044987" s="3"/>
      <c r="K1044987" s="3"/>
    </row>
    <row r="1044988" spans="9:11" x14ac:dyDescent="0.2">
      <c r="I1044988" s="3"/>
      <c r="J1044988" s="3"/>
      <c r="K1044988" s="3"/>
    </row>
    <row r="1044989" spans="9:11" x14ac:dyDescent="0.2">
      <c r="I1044989" s="3"/>
      <c r="J1044989" s="3"/>
      <c r="K1044989" s="3"/>
    </row>
    <row r="1044990" spans="9:11" x14ac:dyDescent="0.2">
      <c r="I1044990" s="3"/>
      <c r="J1044990" s="3"/>
      <c r="K1044990" s="3"/>
    </row>
    <row r="1044991" spans="9:11" x14ac:dyDescent="0.2">
      <c r="I1044991" s="3"/>
      <c r="J1044991" s="3"/>
      <c r="K1044991" s="3"/>
    </row>
    <row r="1044992" spans="9:11" x14ac:dyDescent="0.2">
      <c r="I1044992" s="3"/>
      <c r="J1044992" s="3"/>
      <c r="K1044992" s="3"/>
    </row>
    <row r="1044993" spans="9:11" x14ac:dyDescent="0.2">
      <c r="I1044993" s="3"/>
      <c r="J1044993" s="3"/>
      <c r="K1044993" s="3"/>
    </row>
    <row r="1044994" spans="9:11" x14ac:dyDescent="0.2">
      <c r="I1044994" s="3"/>
      <c r="J1044994" s="3"/>
      <c r="K1044994" s="3"/>
    </row>
    <row r="1044995" spans="9:11" x14ac:dyDescent="0.2">
      <c r="I1044995" s="3"/>
      <c r="J1044995" s="3"/>
      <c r="K1044995" s="3"/>
    </row>
    <row r="1044996" spans="9:11" x14ac:dyDescent="0.2">
      <c r="I1044996" s="3"/>
      <c r="J1044996" s="3"/>
      <c r="K1044996" s="3"/>
    </row>
    <row r="1044997" spans="9:11" x14ac:dyDescent="0.2">
      <c r="I1044997" s="3"/>
      <c r="J1044997" s="3"/>
      <c r="K1044997" s="3"/>
    </row>
    <row r="1044998" spans="9:11" x14ac:dyDescent="0.2">
      <c r="I1044998" s="3"/>
      <c r="J1044998" s="3"/>
      <c r="K1044998" s="3"/>
    </row>
    <row r="1044999" spans="9:11" x14ac:dyDescent="0.2">
      <c r="I1044999" s="3"/>
      <c r="J1044999" s="3"/>
      <c r="K1044999" s="3"/>
    </row>
    <row r="1045000" spans="9:11" x14ac:dyDescent="0.2">
      <c r="I1045000" s="3"/>
      <c r="J1045000" s="3"/>
      <c r="K1045000" s="3"/>
    </row>
    <row r="1045001" spans="9:11" x14ac:dyDescent="0.2">
      <c r="I1045001" s="3"/>
      <c r="J1045001" s="3"/>
      <c r="K1045001" s="3"/>
    </row>
    <row r="1045002" spans="9:11" x14ac:dyDescent="0.2">
      <c r="I1045002" s="3"/>
      <c r="J1045002" s="3"/>
      <c r="K1045002" s="3"/>
    </row>
    <row r="1045003" spans="9:11" x14ac:dyDescent="0.2">
      <c r="I1045003" s="3"/>
      <c r="J1045003" s="3"/>
      <c r="K1045003" s="3"/>
    </row>
    <row r="1045004" spans="9:11" x14ac:dyDescent="0.2">
      <c r="I1045004" s="3"/>
      <c r="J1045004" s="3"/>
      <c r="K1045004" s="3"/>
    </row>
    <row r="1045005" spans="9:11" x14ac:dyDescent="0.2">
      <c r="I1045005" s="3"/>
      <c r="J1045005" s="3"/>
      <c r="K1045005" s="3"/>
    </row>
    <row r="1045006" spans="9:11" x14ac:dyDescent="0.2">
      <c r="I1045006" s="3"/>
      <c r="J1045006" s="3"/>
      <c r="K1045006" s="3"/>
    </row>
    <row r="1045007" spans="9:11" x14ac:dyDescent="0.2">
      <c r="I1045007" s="3"/>
      <c r="J1045007" s="3"/>
      <c r="K1045007" s="3"/>
    </row>
    <row r="1045008" spans="9:11" x14ac:dyDescent="0.2">
      <c r="I1045008" s="3"/>
      <c r="J1045008" s="3"/>
      <c r="K1045008" s="3"/>
    </row>
    <row r="1045009" spans="9:11" x14ac:dyDescent="0.2">
      <c r="I1045009" s="3"/>
      <c r="J1045009" s="3"/>
      <c r="K1045009" s="3"/>
    </row>
    <row r="1045010" spans="9:11" x14ac:dyDescent="0.2">
      <c r="I1045010" s="3"/>
      <c r="J1045010" s="3"/>
      <c r="K1045010" s="3"/>
    </row>
    <row r="1045011" spans="9:11" x14ac:dyDescent="0.2">
      <c r="I1045011" s="3"/>
      <c r="J1045011" s="3"/>
      <c r="K1045011" s="3"/>
    </row>
    <row r="1045012" spans="9:11" x14ac:dyDescent="0.2">
      <c r="I1045012" s="3"/>
      <c r="J1045012" s="3"/>
      <c r="K1045012" s="3"/>
    </row>
    <row r="1045013" spans="9:11" x14ac:dyDescent="0.2">
      <c r="I1045013" s="3"/>
      <c r="J1045013" s="3"/>
      <c r="K1045013" s="3"/>
    </row>
    <row r="1045014" spans="9:11" x14ac:dyDescent="0.2">
      <c r="I1045014" s="3"/>
      <c r="J1045014" s="3"/>
      <c r="K1045014" s="3"/>
    </row>
    <row r="1045015" spans="9:11" x14ac:dyDescent="0.2">
      <c r="I1045015" s="3"/>
      <c r="J1045015" s="3"/>
      <c r="K1045015" s="3"/>
    </row>
    <row r="1045016" spans="9:11" x14ac:dyDescent="0.2">
      <c r="I1045016" s="3"/>
      <c r="J1045016" s="3"/>
      <c r="K1045016" s="3"/>
    </row>
    <row r="1045017" spans="9:11" x14ac:dyDescent="0.2">
      <c r="I1045017" s="3"/>
      <c r="J1045017" s="3"/>
      <c r="K1045017" s="3"/>
    </row>
    <row r="1045018" spans="9:11" x14ac:dyDescent="0.2">
      <c r="I1045018" s="3"/>
      <c r="J1045018" s="3"/>
      <c r="K1045018" s="3"/>
    </row>
    <row r="1045019" spans="9:11" x14ac:dyDescent="0.2">
      <c r="I1045019" s="3"/>
      <c r="J1045019" s="3"/>
      <c r="K1045019" s="3"/>
    </row>
    <row r="1045020" spans="9:11" x14ac:dyDescent="0.2">
      <c r="I1045020" s="3"/>
      <c r="J1045020" s="3"/>
      <c r="K1045020" s="3"/>
    </row>
    <row r="1045021" spans="9:11" x14ac:dyDescent="0.2">
      <c r="I1045021" s="3"/>
      <c r="J1045021" s="3"/>
      <c r="K1045021" s="3"/>
    </row>
    <row r="1045022" spans="9:11" x14ac:dyDescent="0.2">
      <c r="I1045022" s="3"/>
      <c r="J1045022" s="3"/>
      <c r="K1045022" s="3"/>
    </row>
    <row r="1045023" spans="9:11" x14ac:dyDescent="0.2">
      <c r="I1045023" s="3"/>
      <c r="J1045023" s="3"/>
      <c r="K1045023" s="3"/>
    </row>
    <row r="1045024" spans="9:11" x14ac:dyDescent="0.2">
      <c r="I1045024" s="3"/>
      <c r="J1045024" s="3"/>
      <c r="K1045024" s="3"/>
    </row>
    <row r="1045025" spans="9:11" x14ac:dyDescent="0.2">
      <c r="I1045025" s="3"/>
      <c r="J1045025" s="3"/>
      <c r="K1045025" s="3"/>
    </row>
    <row r="1045026" spans="9:11" x14ac:dyDescent="0.2">
      <c r="I1045026" s="3"/>
      <c r="J1045026" s="3"/>
      <c r="K1045026" s="3"/>
    </row>
    <row r="1045027" spans="9:11" x14ac:dyDescent="0.2">
      <c r="I1045027" s="3"/>
      <c r="J1045027" s="3"/>
      <c r="K1045027" s="3"/>
    </row>
    <row r="1045028" spans="9:11" x14ac:dyDescent="0.2">
      <c r="I1045028" s="3"/>
      <c r="J1045028" s="3"/>
      <c r="K1045028" s="3"/>
    </row>
    <row r="1045029" spans="9:11" x14ac:dyDescent="0.2">
      <c r="I1045029" s="3"/>
      <c r="J1045029" s="3"/>
      <c r="K1045029" s="3"/>
    </row>
    <row r="1045030" spans="9:11" x14ac:dyDescent="0.2">
      <c r="I1045030" s="3"/>
      <c r="J1045030" s="3"/>
      <c r="K1045030" s="3"/>
    </row>
    <row r="1045031" spans="9:11" x14ac:dyDescent="0.2">
      <c r="I1045031" s="3"/>
      <c r="J1045031" s="3"/>
      <c r="K1045031" s="3"/>
    </row>
    <row r="1045032" spans="9:11" x14ac:dyDescent="0.2">
      <c r="I1045032" s="3"/>
      <c r="J1045032" s="3"/>
      <c r="K1045032" s="3"/>
    </row>
    <row r="1045033" spans="9:11" x14ac:dyDescent="0.2">
      <c r="I1045033" s="3"/>
      <c r="J1045033" s="3"/>
      <c r="K1045033" s="3"/>
    </row>
    <row r="1045034" spans="9:11" x14ac:dyDescent="0.2">
      <c r="I1045034" s="3"/>
      <c r="J1045034" s="3"/>
      <c r="K1045034" s="3"/>
    </row>
    <row r="1045035" spans="9:11" x14ac:dyDescent="0.2">
      <c r="I1045035" s="3"/>
      <c r="J1045035" s="3"/>
      <c r="K1045035" s="3"/>
    </row>
    <row r="1045036" spans="9:11" x14ac:dyDescent="0.2">
      <c r="I1045036" s="3"/>
      <c r="J1045036" s="3"/>
      <c r="K1045036" s="3"/>
    </row>
    <row r="1045037" spans="9:11" x14ac:dyDescent="0.2">
      <c r="I1045037" s="3"/>
      <c r="J1045037" s="3"/>
      <c r="K1045037" s="3"/>
    </row>
    <row r="1045038" spans="9:11" x14ac:dyDescent="0.2">
      <c r="I1045038" s="3"/>
      <c r="J1045038" s="3"/>
      <c r="K1045038" s="3"/>
    </row>
    <row r="1045039" spans="9:11" x14ac:dyDescent="0.2">
      <c r="I1045039" s="3"/>
      <c r="J1045039" s="3"/>
      <c r="K1045039" s="3"/>
    </row>
    <row r="1045040" spans="9:11" x14ac:dyDescent="0.2">
      <c r="I1045040" s="3"/>
      <c r="J1045040" s="3"/>
      <c r="K1045040" s="3"/>
    </row>
    <row r="1045041" spans="9:11" x14ac:dyDescent="0.2">
      <c r="I1045041" s="3"/>
      <c r="J1045041" s="3"/>
      <c r="K1045041" s="3"/>
    </row>
    <row r="1045042" spans="9:11" x14ac:dyDescent="0.2">
      <c r="I1045042" s="3"/>
      <c r="J1045042" s="3"/>
      <c r="K1045042" s="3"/>
    </row>
    <row r="1045043" spans="9:11" x14ac:dyDescent="0.2">
      <c r="I1045043" s="3"/>
      <c r="J1045043" s="3"/>
      <c r="K1045043" s="3"/>
    </row>
    <row r="1045044" spans="9:11" x14ac:dyDescent="0.2">
      <c r="I1045044" s="3"/>
      <c r="J1045044" s="3"/>
      <c r="K1045044" s="3"/>
    </row>
    <row r="1045045" spans="9:11" x14ac:dyDescent="0.2">
      <c r="I1045045" s="3"/>
      <c r="J1045045" s="3"/>
      <c r="K1045045" s="3"/>
    </row>
    <row r="1045046" spans="9:11" x14ac:dyDescent="0.2">
      <c r="I1045046" s="3"/>
      <c r="J1045046" s="3"/>
      <c r="K1045046" s="3"/>
    </row>
    <row r="1045047" spans="9:11" x14ac:dyDescent="0.2">
      <c r="I1045047" s="3"/>
      <c r="J1045047" s="3"/>
      <c r="K1045047" s="3"/>
    </row>
    <row r="1045048" spans="9:11" x14ac:dyDescent="0.2">
      <c r="I1045048" s="3"/>
      <c r="J1045048" s="3"/>
      <c r="K1045048" s="3"/>
    </row>
    <row r="1045049" spans="9:11" x14ac:dyDescent="0.2">
      <c r="I1045049" s="3"/>
      <c r="J1045049" s="3"/>
      <c r="K1045049" s="3"/>
    </row>
    <row r="1045050" spans="9:11" x14ac:dyDescent="0.2">
      <c r="I1045050" s="3"/>
      <c r="J1045050" s="3"/>
      <c r="K1045050" s="3"/>
    </row>
    <row r="1045051" spans="9:11" x14ac:dyDescent="0.2">
      <c r="I1045051" s="3"/>
      <c r="J1045051" s="3"/>
      <c r="K1045051" s="3"/>
    </row>
    <row r="1045052" spans="9:11" x14ac:dyDescent="0.2">
      <c r="I1045052" s="3"/>
      <c r="J1045052" s="3"/>
      <c r="K1045052" s="3"/>
    </row>
    <row r="1045053" spans="9:11" x14ac:dyDescent="0.2">
      <c r="I1045053" s="3"/>
      <c r="J1045053" s="3"/>
      <c r="K1045053" s="3"/>
    </row>
    <row r="1045054" spans="9:11" x14ac:dyDescent="0.2">
      <c r="I1045054" s="3"/>
      <c r="J1045054" s="3"/>
      <c r="K1045054" s="3"/>
    </row>
    <row r="1045055" spans="9:11" x14ac:dyDescent="0.2">
      <c r="I1045055" s="3"/>
      <c r="J1045055" s="3"/>
      <c r="K1045055" s="3"/>
    </row>
    <row r="1045056" spans="9:11" x14ac:dyDescent="0.2">
      <c r="I1045056" s="3"/>
      <c r="J1045056" s="3"/>
      <c r="K1045056" s="3"/>
    </row>
    <row r="1045057" spans="9:11" x14ac:dyDescent="0.2">
      <c r="I1045057" s="3"/>
      <c r="J1045057" s="3"/>
      <c r="K1045057" s="3"/>
    </row>
    <row r="1045058" spans="9:11" x14ac:dyDescent="0.2">
      <c r="I1045058" s="3"/>
      <c r="J1045058" s="3"/>
      <c r="K1045058" s="3"/>
    </row>
    <row r="1045059" spans="9:11" x14ac:dyDescent="0.2">
      <c r="I1045059" s="3"/>
      <c r="J1045059" s="3"/>
      <c r="K1045059" s="3"/>
    </row>
    <row r="1045060" spans="9:11" x14ac:dyDescent="0.2">
      <c r="I1045060" s="3"/>
      <c r="J1045060" s="3"/>
      <c r="K1045060" s="3"/>
    </row>
    <row r="1045061" spans="9:11" x14ac:dyDescent="0.2">
      <c r="I1045061" s="3"/>
      <c r="J1045061" s="3"/>
      <c r="K1045061" s="3"/>
    </row>
    <row r="1045062" spans="9:11" x14ac:dyDescent="0.2">
      <c r="I1045062" s="3"/>
      <c r="J1045062" s="3"/>
      <c r="K1045062" s="3"/>
    </row>
    <row r="1045063" spans="9:11" x14ac:dyDescent="0.2">
      <c r="I1045063" s="3"/>
      <c r="J1045063" s="3"/>
      <c r="K1045063" s="3"/>
    </row>
    <row r="1045064" spans="9:11" x14ac:dyDescent="0.2">
      <c r="I1045064" s="3"/>
      <c r="J1045064" s="3"/>
      <c r="K1045064" s="3"/>
    </row>
    <row r="1045065" spans="9:11" x14ac:dyDescent="0.2">
      <c r="I1045065" s="3"/>
      <c r="J1045065" s="3"/>
      <c r="K1045065" s="3"/>
    </row>
    <row r="1045066" spans="9:11" x14ac:dyDescent="0.2">
      <c r="I1045066" s="3"/>
      <c r="J1045066" s="3"/>
      <c r="K1045066" s="3"/>
    </row>
    <row r="1045067" spans="9:11" x14ac:dyDescent="0.2">
      <c r="I1045067" s="3"/>
      <c r="J1045067" s="3"/>
      <c r="K1045067" s="3"/>
    </row>
    <row r="1045068" spans="9:11" x14ac:dyDescent="0.2">
      <c r="I1045068" s="3"/>
      <c r="J1045068" s="3"/>
      <c r="K1045068" s="3"/>
    </row>
    <row r="1045069" spans="9:11" x14ac:dyDescent="0.2">
      <c r="I1045069" s="3"/>
      <c r="J1045069" s="3"/>
      <c r="K1045069" s="3"/>
    </row>
    <row r="1045070" spans="9:11" x14ac:dyDescent="0.2">
      <c r="I1045070" s="3"/>
      <c r="J1045070" s="3"/>
      <c r="K1045070" s="3"/>
    </row>
    <row r="1045071" spans="9:11" x14ac:dyDescent="0.2">
      <c r="I1045071" s="3"/>
      <c r="J1045071" s="3"/>
      <c r="K1045071" s="3"/>
    </row>
    <row r="1045072" spans="9:11" x14ac:dyDescent="0.2">
      <c r="I1045072" s="3"/>
      <c r="J1045072" s="3"/>
      <c r="K1045072" s="3"/>
    </row>
    <row r="1045073" spans="9:11" x14ac:dyDescent="0.2">
      <c r="I1045073" s="3"/>
      <c r="J1045073" s="3"/>
      <c r="K1045073" s="3"/>
    </row>
    <row r="1045074" spans="9:11" x14ac:dyDescent="0.2">
      <c r="I1045074" s="3"/>
      <c r="J1045074" s="3"/>
      <c r="K1045074" s="3"/>
    </row>
    <row r="1045075" spans="9:11" x14ac:dyDescent="0.2">
      <c r="I1045075" s="3"/>
      <c r="J1045075" s="3"/>
      <c r="K1045075" s="3"/>
    </row>
    <row r="1045076" spans="9:11" x14ac:dyDescent="0.2">
      <c r="I1045076" s="3"/>
      <c r="J1045076" s="3"/>
      <c r="K1045076" s="3"/>
    </row>
    <row r="1045077" spans="9:11" x14ac:dyDescent="0.2">
      <c r="I1045077" s="3"/>
      <c r="J1045077" s="3"/>
      <c r="K1045077" s="3"/>
    </row>
    <row r="1045078" spans="9:11" x14ac:dyDescent="0.2">
      <c r="I1045078" s="3"/>
      <c r="J1045078" s="3"/>
      <c r="K1045078" s="3"/>
    </row>
    <row r="1045079" spans="9:11" x14ac:dyDescent="0.2">
      <c r="I1045079" s="3"/>
      <c r="J1045079" s="3"/>
      <c r="K1045079" s="3"/>
    </row>
    <row r="1045080" spans="9:11" x14ac:dyDescent="0.2">
      <c r="I1045080" s="3"/>
      <c r="J1045080" s="3"/>
      <c r="K1045080" s="3"/>
    </row>
    <row r="1045081" spans="9:11" x14ac:dyDescent="0.2">
      <c r="I1045081" s="3"/>
      <c r="J1045081" s="3"/>
      <c r="K1045081" s="3"/>
    </row>
    <row r="1045082" spans="9:11" x14ac:dyDescent="0.2">
      <c r="I1045082" s="3"/>
      <c r="J1045082" s="3"/>
      <c r="K1045082" s="3"/>
    </row>
    <row r="1045083" spans="9:11" x14ac:dyDescent="0.2">
      <c r="I1045083" s="3"/>
      <c r="J1045083" s="3"/>
      <c r="K1045083" s="3"/>
    </row>
    <row r="1045084" spans="9:11" x14ac:dyDescent="0.2">
      <c r="I1045084" s="3"/>
      <c r="J1045084" s="3"/>
      <c r="K1045084" s="3"/>
    </row>
    <row r="1045085" spans="9:11" x14ac:dyDescent="0.2">
      <c r="I1045085" s="3"/>
      <c r="J1045085" s="3"/>
      <c r="K1045085" s="3"/>
    </row>
    <row r="1045086" spans="9:11" x14ac:dyDescent="0.2">
      <c r="I1045086" s="3"/>
      <c r="J1045086" s="3"/>
      <c r="K1045086" s="3"/>
    </row>
    <row r="1045087" spans="9:11" x14ac:dyDescent="0.2">
      <c r="I1045087" s="3"/>
      <c r="J1045087" s="3"/>
      <c r="K1045087" s="3"/>
    </row>
    <row r="1045088" spans="9:11" x14ac:dyDescent="0.2">
      <c r="I1045088" s="3"/>
      <c r="J1045088" s="3"/>
      <c r="K1045088" s="3"/>
    </row>
    <row r="1045089" spans="9:11" x14ac:dyDescent="0.2">
      <c r="I1045089" s="3"/>
      <c r="J1045089" s="3"/>
      <c r="K1045089" s="3"/>
    </row>
    <row r="1045090" spans="9:11" x14ac:dyDescent="0.2">
      <c r="I1045090" s="3"/>
      <c r="J1045090" s="3"/>
      <c r="K1045090" s="3"/>
    </row>
    <row r="1045091" spans="9:11" x14ac:dyDescent="0.2">
      <c r="I1045091" s="3"/>
      <c r="J1045091" s="3"/>
      <c r="K1045091" s="3"/>
    </row>
    <row r="1045092" spans="9:11" x14ac:dyDescent="0.2">
      <c r="I1045092" s="3"/>
      <c r="J1045092" s="3"/>
      <c r="K1045092" s="3"/>
    </row>
    <row r="1045093" spans="9:11" x14ac:dyDescent="0.2">
      <c r="I1045093" s="3"/>
      <c r="J1045093" s="3"/>
      <c r="K1045093" s="3"/>
    </row>
    <row r="1045094" spans="9:11" x14ac:dyDescent="0.2">
      <c r="I1045094" s="3"/>
      <c r="J1045094" s="3"/>
      <c r="K1045094" s="3"/>
    </row>
    <row r="1045095" spans="9:11" x14ac:dyDescent="0.2">
      <c r="I1045095" s="3"/>
      <c r="J1045095" s="3"/>
      <c r="K1045095" s="3"/>
    </row>
    <row r="1045096" spans="9:11" x14ac:dyDescent="0.2">
      <c r="I1045096" s="3"/>
      <c r="J1045096" s="3"/>
      <c r="K1045096" s="3"/>
    </row>
    <row r="1045097" spans="9:11" x14ac:dyDescent="0.2">
      <c r="I1045097" s="3"/>
      <c r="J1045097" s="3"/>
      <c r="K1045097" s="3"/>
    </row>
    <row r="1045098" spans="9:11" x14ac:dyDescent="0.2">
      <c r="I1045098" s="3"/>
      <c r="J1045098" s="3"/>
      <c r="K1045098" s="3"/>
    </row>
    <row r="1045099" spans="9:11" x14ac:dyDescent="0.2">
      <c r="I1045099" s="3"/>
      <c r="J1045099" s="3"/>
      <c r="K1045099" s="3"/>
    </row>
    <row r="1045100" spans="9:11" x14ac:dyDescent="0.2">
      <c r="I1045100" s="3"/>
      <c r="J1045100" s="3"/>
      <c r="K1045100" s="3"/>
    </row>
    <row r="1045101" spans="9:11" x14ac:dyDescent="0.2">
      <c r="I1045101" s="3"/>
      <c r="J1045101" s="3"/>
      <c r="K1045101" s="3"/>
    </row>
    <row r="1045102" spans="9:11" x14ac:dyDescent="0.2">
      <c r="I1045102" s="3"/>
      <c r="J1045102" s="3"/>
      <c r="K1045102" s="3"/>
    </row>
    <row r="1045103" spans="9:11" x14ac:dyDescent="0.2">
      <c r="I1045103" s="3"/>
      <c r="J1045103" s="3"/>
      <c r="K1045103" s="3"/>
    </row>
    <row r="1045104" spans="9:11" x14ac:dyDescent="0.2">
      <c r="I1045104" s="3"/>
      <c r="J1045104" s="3"/>
      <c r="K1045104" s="3"/>
    </row>
    <row r="1045105" spans="9:11" x14ac:dyDescent="0.2">
      <c r="I1045105" s="3"/>
      <c r="J1045105" s="3"/>
      <c r="K1045105" s="3"/>
    </row>
    <row r="1045106" spans="9:11" x14ac:dyDescent="0.2">
      <c r="I1045106" s="3"/>
      <c r="J1045106" s="3"/>
      <c r="K1045106" s="3"/>
    </row>
    <row r="1045107" spans="9:11" x14ac:dyDescent="0.2">
      <c r="I1045107" s="3"/>
      <c r="J1045107" s="3"/>
      <c r="K1045107" s="3"/>
    </row>
    <row r="1045108" spans="9:11" x14ac:dyDescent="0.2">
      <c r="I1045108" s="3"/>
      <c r="J1045108" s="3"/>
      <c r="K1045108" s="3"/>
    </row>
    <row r="1045109" spans="9:11" x14ac:dyDescent="0.2">
      <c r="I1045109" s="3"/>
      <c r="J1045109" s="3"/>
      <c r="K1045109" s="3"/>
    </row>
    <row r="1045110" spans="9:11" x14ac:dyDescent="0.2">
      <c r="I1045110" s="3"/>
      <c r="J1045110" s="3"/>
      <c r="K1045110" s="3"/>
    </row>
    <row r="1045111" spans="9:11" x14ac:dyDescent="0.2">
      <c r="I1045111" s="3"/>
      <c r="J1045111" s="3"/>
      <c r="K1045111" s="3"/>
    </row>
    <row r="1045112" spans="9:11" x14ac:dyDescent="0.2">
      <c r="I1045112" s="3"/>
      <c r="J1045112" s="3"/>
      <c r="K1045112" s="3"/>
    </row>
    <row r="1045113" spans="9:11" x14ac:dyDescent="0.2">
      <c r="I1045113" s="3"/>
      <c r="J1045113" s="3"/>
      <c r="K1045113" s="3"/>
    </row>
    <row r="1045114" spans="9:11" x14ac:dyDescent="0.2">
      <c r="I1045114" s="3"/>
      <c r="J1045114" s="3"/>
      <c r="K1045114" s="3"/>
    </row>
    <row r="1045115" spans="9:11" x14ac:dyDescent="0.2">
      <c r="I1045115" s="3"/>
      <c r="J1045115" s="3"/>
      <c r="K1045115" s="3"/>
    </row>
    <row r="1045116" spans="9:11" x14ac:dyDescent="0.2">
      <c r="I1045116" s="3"/>
      <c r="J1045116" s="3"/>
      <c r="K1045116" s="3"/>
    </row>
    <row r="1045117" spans="9:11" x14ac:dyDescent="0.2">
      <c r="I1045117" s="3"/>
      <c r="J1045117" s="3"/>
      <c r="K1045117" s="3"/>
    </row>
    <row r="1045118" spans="9:11" x14ac:dyDescent="0.2">
      <c r="I1045118" s="3"/>
      <c r="J1045118" s="3"/>
      <c r="K1045118" s="3"/>
    </row>
    <row r="1045119" spans="9:11" x14ac:dyDescent="0.2">
      <c r="I1045119" s="3"/>
      <c r="J1045119" s="3"/>
      <c r="K1045119" s="3"/>
    </row>
    <row r="1045120" spans="9:11" x14ac:dyDescent="0.2">
      <c r="I1045120" s="3"/>
      <c r="J1045120" s="3"/>
      <c r="K1045120" s="3"/>
    </row>
    <row r="1045121" spans="9:11" x14ac:dyDescent="0.2">
      <c r="I1045121" s="3"/>
      <c r="J1045121" s="3"/>
      <c r="K1045121" s="3"/>
    </row>
    <row r="1045122" spans="9:11" x14ac:dyDescent="0.2">
      <c r="I1045122" s="3"/>
      <c r="J1045122" s="3"/>
      <c r="K1045122" s="3"/>
    </row>
    <row r="1045123" spans="9:11" x14ac:dyDescent="0.2">
      <c r="I1045123" s="3"/>
      <c r="J1045123" s="3"/>
      <c r="K1045123" s="3"/>
    </row>
    <row r="1045124" spans="9:11" x14ac:dyDescent="0.2">
      <c r="I1045124" s="3"/>
      <c r="J1045124" s="3"/>
      <c r="K1045124" s="3"/>
    </row>
    <row r="1045125" spans="9:11" x14ac:dyDescent="0.2">
      <c r="I1045125" s="3"/>
      <c r="J1045125" s="3"/>
      <c r="K1045125" s="3"/>
    </row>
    <row r="1045126" spans="9:11" x14ac:dyDescent="0.2">
      <c r="I1045126" s="3"/>
      <c r="J1045126" s="3"/>
      <c r="K1045126" s="3"/>
    </row>
    <row r="1045127" spans="9:11" x14ac:dyDescent="0.2">
      <c r="I1045127" s="3"/>
      <c r="J1045127" s="3"/>
      <c r="K1045127" s="3"/>
    </row>
    <row r="1045128" spans="9:11" x14ac:dyDescent="0.2">
      <c r="I1045128" s="3"/>
      <c r="J1045128" s="3"/>
      <c r="K1045128" s="3"/>
    </row>
    <row r="1045129" spans="9:11" x14ac:dyDescent="0.2">
      <c r="I1045129" s="3"/>
      <c r="J1045129" s="3"/>
      <c r="K1045129" s="3"/>
    </row>
    <row r="1045130" spans="9:11" x14ac:dyDescent="0.2">
      <c r="I1045130" s="3"/>
      <c r="J1045130" s="3"/>
      <c r="K1045130" s="3"/>
    </row>
    <row r="1045131" spans="9:11" x14ac:dyDescent="0.2">
      <c r="I1045131" s="3"/>
      <c r="J1045131" s="3"/>
      <c r="K1045131" s="3"/>
    </row>
    <row r="1045132" spans="9:11" x14ac:dyDescent="0.2">
      <c r="I1045132" s="3"/>
      <c r="J1045132" s="3"/>
      <c r="K1045132" s="3"/>
    </row>
    <row r="1045133" spans="9:11" x14ac:dyDescent="0.2">
      <c r="I1045133" s="3"/>
      <c r="J1045133" s="3"/>
      <c r="K1045133" s="3"/>
    </row>
    <row r="1045134" spans="9:11" x14ac:dyDescent="0.2">
      <c r="I1045134" s="3"/>
      <c r="J1045134" s="3"/>
      <c r="K1045134" s="3"/>
    </row>
    <row r="1045135" spans="9:11" x14ac:dyDescent="0.2">
      <c r="I1045135" s="3"/>
      <c r="J1045135" s="3"/>
      <c r="K1045135" s="3"/>
    </row>
    <row r="1045136" spans="9:11" x14ac:dyDescent="0.2">
      <c r="I1045136" s="3"/>
      <c r="J1045136" s="3"/>
      <c r="K1045136" s="3"/>
    </row>
    <row r="1045137" spans="9:11" x14ac:dyDescent="0.2">
      <c r="I1045137" s="3"/>
      <c r="J1045137" s="3"/>
      <c r="K1045137" s="3"/>
    </row>
    <row r="1045138" spans="9:11" x14ac:dyDescent="0.2">
      <c r="I1045138" s="3"/>
      <c r="J1045138" s="3"/>
      <c r="K1045138" s="3"/>
    </row>
    <row r="1045139" spans="9:11" x14ac:dyDescent="0.2">
      <c r="I1045139" s="3"/>
      <c r="J1045139" s="3"/>
      <c r="K1045139" s="3"/>
    </row>
    <row r="1045140" spans="9:11" x14ac:dyDescent="0.2">
      <c r="I1045140" s="3"/>
      <c r="J1045140" s="3"/>
      <c r="K1045140" s="3"/>
    </row>
    <row r="1045141" spans="9:11" x14ac:dyDescent="0.2">
      <c r="I1045141" s="3"/>
      <c r="J1045141" s="3"/>
      <c r="K1045141" s="3"/>
    </row>
    <row r="1045142" spans="9:11" x14ac:dyDescent="0.2">
      <c r="I1045142" s="3"/>
      <c r="J1045142" s="3"/>
      <c r="K1045142" s="3"/>
    </row>
    <row r="1045143" spans="9:11" x14ac:dyDescent="0.2">
      <c r="I1045143" s="3"/>
      <c r="J1045143" s="3"/>
      <c r="K1045143" s="3"/>
    </row>
    <row r="1045144" spans="9:11" x14ac:dyDescent="0.2">
      <c r="I1045144" s="3"/>
      <c r="J1045144" s="3"/>
      <c r="K1045144" s="3"/>
    </row>
    <row r="1045145" spans="9:11" x14ac:dyDescent="0.2">
      <c r="I1045145" s="3"/>
      <c r="J1045145" s="3"/>
      <c r="K1045145" s="3"/>
    </row>
    <row r="1045146" spans="9:11" x14ac:dyDescent="0.2">
      <c r="I1045146" s="3"/>
      <c r="J1045146" s="3"/>
      <c r="K1045146" s="3"/>
    </row>
    <row r="1045147" spans="9:11" x14ac:dyDescent="0.2">
      <c r="I1045147" s="3"/>
      <c r="J1045147" s="3"/>
      <c r="K1045147" s="3"/>
    </row>
    <row r="1045148" spans="9:11" x14ac:dyDescent="0.2">
      <c r="I1045148" s="3"/>
      <c r="J1045148" s="3"/>
      <c r="K1045148" s="3"/>
    </row>
    <row r="1045149" spans="9:11" x14ac:dyDescent="0.2">
      <c r="I1045149" s="3"/>
      <c r="J1045149" s="3"/>
      <c r="K1045149" s="3"/>
    </row>
    <row r="1045150" spans="9:11" x14ac:dyDescent="0.2">
      <c r="I1045150" s="3"/>
      <c r="J1045150" s="3"/>
      <c r="K1045150" s="3"/>
    </row>
    <row r="1045151" spans="9:11" x14ac:dyDescent="0.2">
      <c r="I1045151" s="3"/>
      <c r="J1045151" s="3"/>
      <c r="K1045151" s="3"/>
    </row>
    <row r="1045152" spans="9:11" x14ac:dyDescent="0.2">
      <c r="I1045152" s="3"/>
      <c r="J1045152" s="3"/>
      <c r="K1045152" s="3"/>
    </row>
    <row r="1045153" spans="9:11" x14ac:dyDescent="0.2">
      <c r="I1045153" s="3"/>
      <c r="J1045153" s="3"/>
      <c r="K1045153" s="3"/>
    </row>
    <row r="1045154" spans="9:11" x14ac:dyDescent="0.2">
      <c r="I1045154" s="3"/>
      <c r="J1045154" s="3"/>
      <c r="K1045154" s="3"/>
    </row>
    <row r="1045155" spans="9:11" x14ac:dyDescent="0.2">
      <c r="I1045155" s="3"/>
      <c r="J1045155" s="3"/>
      <c r="K1045155" s="3"/>
    </row>
    <row r="1045156" spans="9:11" x14ac:dyDescent="0.2">
      <c r="I1045156" s="3"/>
      <c r="J1045156" s="3"/>
      <c r="K1045156" s="3"/>
    </row>
    <row r="1045157" spans="9:11" x14ac:dyDescent="0.2">
      <c r="I1045157" s="3"/>
      <c r="J1045157" s="3"/>
      <c r="K1045157" s="3"/>
    </row>
    <row r="1045158" spans="9:11" x14ac:dyDescent="0.2">
      <c r="I1045158" s="3"/>
      <c r="J1045158" s="3"/>
      <c r="K1045158" s="3"/>
    </row>
    <row r="1045159" spans="9:11" x14ac:dyDescent="0.2">
      <c r="I1045159" s="3"/>
      <c r="J1045159" s="3"/>
      <c r="K1045159" s="3"/>
    </row>
    <row r="1045160" spans="9:11" x14ac:dyDescent="0.2">
      <c r="I1045160" s="3"/>
      <c r="J1045160" s="3"/>
      <c r="K1045160" s="3"/>
    </row>
    <row r="1045161" spans="9:11" x14ac:dyDescent="0.2">
      <c r="I1045161" s="3"/>
      <c r="J1045161" s="3"/>
      <c r="K1045161" s="3"/>
    </row>
    <row r="1045162" spans="9:11" x14ac:dyDescent="0.2">
      <c r="I1045162" s="3"/>
      <c r="J1045162" s="3"/>
      <c r="K1045162" s="3"/>
    </row>
    <row r="1045163" spans="9:11" x14ac:dyDescent="0.2">
      <c r="I1045163" s="3"/>
      <c r="J1045163" s="3"/>
      <c r="K1045163" s="3"/>
    </row>
    <row r="1045164" spans="9:11" x14ac:dyDescent="0.2">
      <c r="I1045164" s="3"/>
      <c r="J1045164" s="3"/>
      <c r="K1045164" s="3"/>
    </row>
    <row r="1045165" spans="9:11" x14ac:dyDescent="0.2">
      <c r="I1045165" s="3"/>
      <c r="J1045165" s="3"/>
      <c r="K1045165" s="3"/>
    </row>
    <row r="1045166" spans="9:11" x14ac:dyDescent="0.2">
      <c r="I1045166" s="3"/>
      <c r="J1045166" s="3"/>
      <c r="K1045166" s="3"/>
    </row>
    <row r="1045167" spans="9:11" x14ac:dyDescent="0.2">
      <c r="I1045167" s="3"/>
      <c r="J1045167" s="3"/>
      <c r="K1045167" s="3"/>
    </row>
    <row r="1045168" spans="9:11" x14ac:dyDescent="0.2">
      <c r="I1045168" s="3"/>
      <c r="J1045168" s="3"/>
      <c r="K1045168" s="3"/>
    </row>
    <row r="1045169" spans="9:11" x14ac:dyDescent="0.2">
      <c r="I1045169" s="3"/>
      <c r="J1045169" s="3"/>
      <c r="K1045169" s="3"/>
    </row>
    <row r="1045170" spans="9:11" x14ac:dyDescent="0.2">
      <c r="I1045170" s="3"/>
      <c r="J1045170" s="3"/>
      <c r="K1045170" s="3"/>
    </row>
    <row r="1045171" spans="9:11" x14ac:dyDescent="0.2">
      <c r="I1045171" s="3"/>
      <c r="J1045171" s="3"/>
      <c r="K1045171" s="3"/>
    </row>
    <row r="1045172" spans="9:11" x14ac:dyDescent="0.2">
      <c r="I1045172" s="3"/>
      <c r="J1045172" s="3"/>
      <c r="K1045172" s="3"/>
    </row>
    <row r="1045173" spans="9:11" x14ac:dyDescent="0.2">
      <c r="I1045173" s="3"/>
      <c r="J1045173" s="3"/>
      <c r="K1045173" s="3"/>
    </row>
    <row r="1045174" spans="9:11" x14ac:dyDescent="0.2">
      <c r="I1045174" s="3"/>
      <c r="J1045174" s="3"/>
      <c r="K1045174" s="3"/>
    </row>
    <row r="1045175" spans="9:11" x14ac:dyDescent="0.2">
      <c r="I1045175" s="3"/>
      <c r="J1045175" s="3"/>
      <c r="K1045175" s="3"/>
    </row>
    <row r="1045176" spans="9:11" x14ac:dyDescent="0.2">
      <c r="I1045176" s="3"/>
      <c r="J1045176" s="3"/>
      <c r="K1045176" s="3"/>
    </row>
    <row r="1045177" spans="9:11" x14ac:dyDescent="0.2">
      <c r="I1045177" s="3"/>
      <c r="J1045177" s="3"/>
      <c r="K1045177" s="3"/>
    </row>
    <row r="1045178" spans="9:11" x14ac:dyDescent="0.2">
      <c r="I1045178" s="3"/>
      <c r="J1045178" s="3"/>
      <c r="K1045178" s="3"/>
    </row>
    <row r="1045179" spans="9:11" x14ac:dyDescent="0.2">
      <c r="I1045179" s="3"/>
      <c r="J1045179" s="3"/>
      <c r="K1045179" s="3"/>
    </row>
    <row r="1045180" spans="9:11" x14ac:dyDescent="0.2">
      <c r="I1045180" s="3"/>
      <c r="J1045180" s="3"/>
      <c r="K1045180" s="3"/>
    </row>
    <row r="1045181" spans="9:11" x14ac:dyDescent="0.2">
      <c r="I1045181" s="3"/>
      <c r="J1045181" s="3"/>
      <c r="K1045181" s="3"/>
    </row>
    <row r="1045182" spans="9:11" x14ac:dyDescent="0.2">
      <c r="I1045182" s="3"/>
      <c r="J1045182" s="3"/>
      <c r="K1045182" s="3"/>
    </row>
    <row r="1045183" spans="9:11" x14ac:dyDescent="0.2">
      <c r="I1045183" s="3"/>
      <c r="J1045183" s="3"/>
      <c r="K1045183" s="3"/>
    </row>
    <row r="1045184" spans="9:11" x14ac:dyDescent="0.2">
      <c r="I1045184" s="3"/>
      <c r="J1045184" s="3"/>
      <c r="K1045184" s="3"/>
    </row>
    <row r="1045185" spans="9:11" x14ac:dyDescent="0.2">
      <c r="I1045185" s="3"/>
      <c r="J1045185" s="3"/>
      <c r="K1045185" s="3"/>
    </row>
    <row r="1045186" spans="9:11" x14ac:dyDescent="0.2">
      <c r="I1045186" s="3"/>
      <c r="J1045186" s="3"/>
      <c r="K1045186" s="3"/>
    </row>
    <row r="1045187" spans="9:11" x14ac:dyDescent="0.2">
      <c r="I1045187" s="3"/>
      <c r="J1045187" s="3"/>
      <c r="K1045187" s="3"/>
    </row>
    <row r="1045188" spans="9:11" x14ac:dyDescent="0.2">
      <c r="I1045188" s="3"/>
      <c r="J1045188" s="3"/>
      <c r="K1045188" s="3"/>
    </row>
    <row r="1045189" spans="9:11" x14ac:dyDescent="0.2">
      <c r="I1045189" s="3"/>
      <c r="J1045189" s="3"/>
      <c r="K1045189" s="3"/>
    </row>
    <row r="1045190" spans="9:11" x14ac:dyDescent="0.2">
      <c r="I1045190" s="3"/>
      <c r="J1045190" s="3"/>
      <c r="K1045190" s="3"/>
    </row>
    <row r="1045191" spans="9:11" x14ac:dyDescent="0.2">
      <c r="I1045191" s="3"/>
      <c r="J1045191" s="3"/>
      <c r="K1045191" s="3"/>
    </row>
    <row r="1045192" spans="9:11" x14ac:dyDescent="0.2">
      <c r="I1045192" s="3"/>
      <c r="J1045192" s="3"/>
      <c r="K1045192" s="3"/>
    </row>
    <row r="1045193" spans="9:11" x14ac:dyDescent="0.2">
      <c r="I1045193" s="3"/>
      <c r="J1045193" s="3"/>
      <c r="K1045193" s="3"/>
    </row>
    <row r="1045194" spans="9:11" x14ac:dyDescent="0.2">
      <c r="I1045194" s="3"/>
      <c r="J1045194" s="3"/>
      <c r="K1045194" s="3"/>
    </row>
    <row r="1045195" spans="9:11" x14ac:dyDescent="0.2">
      <c r="I1045195" s="3"/>
      <c r="J1045195" s="3"/>
      <c r="K1045195" s="3"/>
    </row>
    <row r="1045196" spans="9:11" x14ac:dyDescent="0.2">
      <c r="I1045196" s="3"/>
      <c r="J1045196" s="3"/>
      <c r="K1045196" s="3"/>
    </row>
    <row r="1045197" spans="9:11" x14ac:dyDescent="0.2">
      <c r="I1045197" s="3"/>
      <c r="J1045197" s="3"/>
      <c r="K1045197" s="3"/>
    </row>
    <row r="1045198" spans="9:11" x14ac:dyDescent="0.2">
      <c r="I1045198" s="3"/>
      <c r="J1045198" s="3"/>
      <c r="K1045198" s="3"/>
    </row>
    <row r="1045199" spans="9:11" x14ac:dyDescent="0.2">
      <c r="I1045199" s="3"/>
      <c r="J1045199" s="3"/>
      <c r="K1045199" s="3"/>
    </row>
    <row r="1045200" spans="9:11" x14ac:dyDescent="0.2">
      <c r="I1045200" s="3"/>
      <c r="J1045200" s="3"/>
      <c r="K1045200" s="3"/>
    </row>
    <row r="1045201" spans="9:11" x14ac:dyDescent="0.2">
      <c r="I1045201" s="3"/>
      <c r="J1045201" s="3"/>
      <c r="K1045201" s="3"/>
    </row>
    <row r="1045202" spans="9:11" x14ac:dyDescent="0.2">
      <c r="I1045202" s="3"/>
      <c r="J1045202" s="3"/>
      <c r="K1045202" s="3"/>
    </row>
    <row r="1045203" spans="9:11" x14ac:dyDescent="0.2">
      <c r="I1045203" s="3"/>
      <c r="J1045203" s="3"/>
      <c r="K1045203" s="3"/>
    </row>
    <row r="1045204" spans="9:11" x14ac:dyDescent="0.2">
      <c r="I1045204" s="3"/>
      <c r="J1045204" s="3"/>
      <c r="K1045204" s="3"/>
    </row>
    <row r="1045205" spans="9:11" x14ac:dyDescent="0.2">
      <c r="I1045205" s="3"/>
      <c r="J1045205" s="3"/>
      <c r="K1045205" s="3"/>
    </row>
    <row r="1045206" spans="9:11" x14ac:dyDescent="0.2">
      <c r="I1045206" s="3"/>
      <c r="J1045206" s="3"/>
      <c r="K1045206" s="3"/>
    </row>
    <row r="1045207" spans="9:11" x14ac:dyDescent="0.2">
      <c r="I1045207" s="3"/>
      <c r="J1045207" s="3"/>
      <c r="K1045207" s="3"/>
    </row>
    <row r="1045208" spans="9:11" x14ac:dyDescent="0.2">
      <c r="I1045208" s="3"/>
      <c r="J1045208" s="3"/>
      <c r="K1045208" s="3"/>
    </row>
    <row r="1045209" spans="9:11" x14ac:dyDescent="0.2">
      <c r="I1045209" s="3"/>
      <c r="J1045209" s="3"/>
      <c r="K1045209" s="3"/>
    </row>
    <row r="1045210" spans="9:11" x14ac:dyDescent="0.2">
      <c r="I1045210" s="3"/>
      <c r="J1045210" s="3"/>
      <c r="K1045210" s="3"/>
    </row>
    <row r="1045211" spans="9:11" x14ac:dyDescent="0.2">
      <c r="I1045211" s="3"/>
      <c r="J1045211" s="3"/>
      <c r="K1045211" s="3"/>
    </row>
    <row r="1045212" spans="9:11" x14ac:dyDescent="0.2">
      <c r="I1045212" s="3"/>
      <c r="J1045212" s="3"/>
      <c r="K1045212" s="3"/>
    </row>
    <row r="1045213" spans="9:11" x14ac:dyDescent="0.2">
      <c r="I1045213" s="3"/>
      <c r="J1045213" s="3"/>
      <c r="K1045213" s="3"/>
    </row>
    <row r="1045214" spans="9:11" x14ac:dyDescent="0.2">
      <c r="I1045214" s="3"/>
      <c r="J1045214" s="3"/>
      <c r="K1045214" s="3"/>
    </row>
    <row r="1045215" spans="9:11" x14ac:dyDescent="0.2">
      <c r="I1045215" s="3"/>
      <c r="J1045215" s="3"/>
      <c r="K1045215" s="3"/>
    </row>
    <row r="1045216" spans="9:11" x14ac:dyDescent="0.2">
      <c r="I1045216" s="3"/>
      <c r="J1045216" s="3"/>
      <c r="K1045216" s="3"/>
    </row>
    <row r="1045217" spans="9:11" x14ac:dyDescent="0.2">
      <c r="I1045217" s="3"/>
      <c r="J1045217" s="3"/>
      <c r="K1045217" s="3"/>
    </row>
    <row r="1045218" spans="9:11" x14ac:dyDescent="0.2">
      <c r="I1045218" s="3"/>
      <c r="J1045218" s="3"/>
      <c r="K1045218" s="3"/>
    </row>
    <row r="1045219" spans="9:11" x14ac:dyDescent="0.2">
      <c r="I1045219" s="3"/>
      <c r="J1045219" s="3"/>
      <c r="K1045219" s="3"/>
    </row>
    <row r="1045220" spans="9:11" x14ac:dyDescent="0.2">
      <c r="I1045220" s="3"/>
      <c r="J1045220" s="3"/>
      <c r="K1045220" s="3"/>
    </row>
    <row r="1045221" spans="9:11" x14ac:dyDescent="0.2">
      <c r="I1045221" s="3"/>
      <c r="J1045221" s="3"/>
      <c r="K1045221" s="3"/>
    </row>
    <row r="1045222" spans="9:11" x14ac:dyDescent="0.2">
      <c r="I1045222" s="3"/>
      <c r="J1045222" s="3"/>
      <c r="K1045222" s="3"/>
    </row>
    <row r="1045223" spans="9:11" x14ac:dyDescent="0.2">
      <c r="I1045223" s="3"/>
      <c r="J1045223" s="3"/>
      <c r="K1045223" s="3"/>
    </row>
    <row r="1045224" spans="9:11" x14ac:dyDescent="0.2">
      <c r="I1045224" s="3"/>
      <c r="J1045224" s="3"/>
      <c r="K1045224" s="3"/>
    </row>
    <row r="1045225" spans="9:11" x14ac:dyDescent="0.2">
      <c r="I1045225" s="3"/>
      <c r="J1045225" s="3"/>
      <c r="K1045225" s="3"/>
    </row>
    <row r="1045226" spans="9:11" x14ac:dyDescent="0.2">
      <c r="I1045226" s="3"/>
      <c r="J1045226" s="3"/>
      <c r="K1045226" s="3"/>
    </row>
    <row r="1045227" spans="9:11" x14ac:dyDescent="0.2">
      <c r="I1045227" s="3"/>
      <c r="J1045227" s="3"/>
      <c r="K1045227" s="3"/>
    </row>
    <row r="1045228" spans="9:11" x14ac:dyDescent="0.2">
      <c r="I1045228" s="3"/>
      <c r="J1045228" s="3"/>
      <c r="K1045228" s="3"/>
    </row>
    <row r="1045229" spans="9:11" x14ac:dyDescent="0.2">
      <c r="I1045229" s="3"/>
      <c r="J1045229" s="3"/>
      <c r="K1045229" s="3"/>
    </row>
    <row r="1045230" spans="9:11" x14ac:dyDescent="0.2">
      <c r="I1045230" s="3"/>
      <c r="J1045230" s="3"/>
      <c r="K1045230" s="3"/>
    </row>
    <row r="1045231" spans="9:11" x14ac:dyDescent="0.2">
      <c r="I1045231" s="3"/>
      <c r="J1045231" s="3"/>
      <c r="K1045231" s="3"/>
    </row>
    <row r="1045232" spans="9:11" x14ac:dyDescent="0.2">
      <c r="I1045232" s="3"/>
      <c r="J1045232" s="3"/>
      <c r="K1045232" s="3"/>
    </row>
    <row r="1045233" spans="9:11" x14ac:dyDescent="0.2">
      <c r="I1045233" s="3"/>
      <c r="J1045233" s="3"/>
      <c r="K1045233" s="3"/>
    </row>
    <row r="1045234" spans="9:11" x14ac:dyDescent="0.2">
      <c r="I1045234" s="3"/>
      <c r="J1045234" s="3"/>
      <c r="K1045234" s="3"/>
    </row>
    <row r="1045235" spans="9:11" x14ac:dyDescent="0.2">
      <c r="I1045235" s="3"/>
      <c r="J1045235" s="3"/>
      <c r="K1045235" s="3"/>
    </row>
    <row r="1045236" spans="9:11" x14ac:dyDescent="0.2">
      <c r="I1045236" s="3"/>
      <c r="J1045236" s="3"/>
      <c r="K1045236" s="3"/>
    </row>
    <row r="1045237" spans="9:11" x14ac:dyDescent="0.2">
      <c r="I1045237" s="3"/>
      <c r="J1045237" s="3"/>
      <c r="K1045237" s="3"/>
    </row>
    <row r="1045238" spans="9:11" x14ac:dyDescent="0.2">
      <c r="I1045238" s="3"/>
      <c r="J1045238" s="3"/>
      <c r="K1045238" s="3"/>
    </row>
    <row r="1045239" spans="9:11" x14ac:dyDescent="0.2">
      <c r="I1045239" s="3"/>
      <c r="J1045239" s="3"/>
      <c r="K1045239" s="3"/>
    </row>
    <row r="1045240" spans="9:11" x14ac:dyDescent="0.2">
      <c r="I1045240" s="3"/>
      <c r="J1045240" s="3"/>
      <c r="K1045240" s="3"/>
    </row>
    <row r="1045241" spans="9:11" x14ac:dyDescent="0.2">
      <c r="I1045241" s="3"/>
      <c r="J1045241" s="3"/>
      <c r="K1045241" s="3"/>
    </row>
    <row r="1045242" spans="9:11" x14ac:dyDescent="0.2">
      <c r="I1045242" s="3"/>
      <c r="J1045242" s="3"/>
      <c r="K1045242" s="3"/>
    </row>
    <row r="1045243" spans="9:11" x14ac:dyDescent="0.2">
      <c r="I1045243" s="3"/>
      <c r="J1045243" s="3"/>
      <c r="K1045243" s="3"/>
    </row>
    <row r="1045244" spans="9:11" x14ac:dyDescent="0.2">
      <c r="I1045244" s="3"/>
      <c r="J1045244" s="3"/>
      <c r="K1045244" s="3"/>
    </row>
    <row r="1045245" spans="9:11" x14ac:dyDescent="0.2">
      <c r="I1045245" s="3"/>
      <c r="J1045245" s="3"/>
      <c r="K1045245" s="3"/>
    </row>
    <row r="1045246" spans="9:11" x14ac:dyDescent="0.2">
      <c r="I1045246" s="3"/>
      <c r="J1045246" s="3"/>
      <c r="K1045246" s="3"/>
    </row>
    <row r="1045247" spans="9:11" x14ac:dyDescent="0.2">
      <c r="I1045247" s="3"/>
      <c r="J1045247" s="3"/>
      <c r="K1045247" s="3"/>
    </row>
    <row r="1045248" spans="9:11" x14ac:dyDescent="0.2">
      <c r="I1045248" s="3"/>
      <c r="J1045248" s="3"/>
      <c r="K1045248" s="3"/>
    </row>
    <row r="1045249" spans="9:11" x14ac:dyDescent="0.2">
      <c r="I1045249" s="3"/>
      <c r="J1045249" s="3"/>
      <c r="K1045249" s="3"/>
    </row>
    <row r="1045250" spans="9:11" x14ac:dyDescent="0.2">
      <c r="I1045250" s="3"/>
      <c r="J1045250" s="3"/>
      <c r="K1045250" s="3"/>
    </row>
    <row r="1045251" spans="9:11" x14ac:dyDescent="0.2">
      <c r="I1045251" s="3"/>
      <c r="J1045251" s="3"/>
      <c r="K1045251" s="3"/>
    </row>
    <row r="1045252" spans="9:11" x14ac:dyDescent="0.2">
      <c r="I1045252" s="3"/>
      <c r="J1045252" s="3"/>
      <c r="K1045252" s="3"/>
    </row>
    <row r="1045253" spans="9:11" x14ac:dyDescent="0.2">
      <c r="I1045253" s="3"/>
      <c r="J1045253" s="3"/>
      <c r="K1045253" s="3"/>
    </row>
    <row r="1045254" spans="9:11" x14ac:dyDescent="0.2">
      <c r="I1045254" s="3"/>
      <c r="J1045254" s="3"/>
      <c r="K1045254" s="3"/>
    </row>
    <row r="1045255" spans="9:11" x14ac:dyDescent="0.2">
      <c r="I1045255" s="3"/>
      <c r="J1045255" s="3"/>
      <c r="K1045255" s="3"/>
    </row>
    <row r="1045256" spans="9:11" x14ac:dyDescent="0.2">
      <c r="I1045256" s="3"/>
      <c r="J1045256" s="3"/>
      <c r="K1045256" s="3"/>
    </row>
    <row r="1045257" spans="9:11" x14ac:dyDescent="0.2">
      <c r="I1045257" s="3"/>
      <c r="J1045257" s="3"/>
      <c r="K1045257" s="3"/>
    </row>
    <row r="1045258" spans="9:11" x14ac:dyDescent="0.2">
      <c r="I1045258" s="3"/>
      <c r="J1045258" s="3"/>
      <c r="K1045258" s="3"/>
    </row>
    <row r="1045259" spans="9:11" x14ac:dyDescent="0.2">
      <c r="I1045259" s="3"/>
      <c r="J1045259" s="3"/>
      <c r="K1045259" s="3"/>
    </row>
    <row r="1045260" spans="9:11" x14ac:dyDescent="0.2">
      <c r="I1045260" s="3"/>
      <c r="J1045260" s="3"/>
      <c r="K1045260" s="3"/>
    </row>
    <row r="1045261" spans="9:11" x14ac:dyDescent="0.2">
      <c r="I1045261" s="3"/>
      <c r="J1045261" s="3"/>
      <c r="K1045261" s="3"/>
    </row>
    <row r="1045262" spans="9:11" x14ac:dyDescent="0.2">
      <c r="I1045262" s="3"/>
      <c r="J1045262" s="3"/>
      <c r="K1045262" s="3"/>
    </row>
    <row r="1045263" spans="9:11" x14ac:dyDescent="0.2">
      <c r="I1045263" s="3"/>
      <c r="J1045263" s="3"/>
      <c r="K1045263" s="3"/>
    </row>
    <row r="1045264" spans="9:11" x14ac:dyDescent="0.2">
      <c r="I1045264" s="3"/>
      <c r="J1045264" s="3"/>
      <c r="K1045264" s="3"/>
    </row>
    <row r="1045265" spans="9:11" x14ac:dyDescent="0.2">
      <c r="I1045265" s="3"/>
      <c r="J1045265" s="3"/>
      <c r="K1045265" s="3"/>
    </row>
    <row r="1045266" spans="9:11" x14ac:dyDescent="0.2">
      <c r="I1045266" s="3"/>
      <c r="J1045266" s="3"/>
      <c r="K1045266" s="3"/>
    </row>
    <row r="1045267" spans="9:11" x14ac:dyDescent="0.2">
      <c r="I1045267" s="3"/>
      <c r="J1045267" s="3"/>
      <c r="K1045267" s="3"/>
    </row>
    <row r="1045268" spans="9:11" x14ac:dyDescent="0.2">
      <c r="I1045268" s="3"/>
      <c r="J1045268" s="3"/>
      <c r="K1045268" s="3"/>
    </row>
    <row r="1045269" spans="9:11" x14ac:dyDescent="0.2">
      <c r="I1045269" s="3"/>
      <c r="J1045269" s="3"/>
      <c r="K1045269" s="3"/>
    </row>
    <row r="1045270" spans="9:11" x14ac:dyDescent="0.2">
      <c r="I1045270" s="3"/>
      <c r="J1045270" s="3"/>
      <c r="K1045270" s="3"/>
    </row>
    <row r="1045271" spans="9:11" x14ac:dyDescent="0.2">
      <c r="I1045271" s="3"/>
      <c r="J1045271" s="3"/>
      <c r="K1045271" s="3"/>
    </row>
    <row r="1045272" spans="9:11" x14ac:dyDescent="0.2">
      <c r="I1045272" s="3"/>
      <c r="J1045272" s="3"/>
      <c r="K1045272" s="3"/>
    </row>
    <row r="1045273" spans="9:11" x14ac:dyDescent="0.2">
      <c r="I1045273" s="3"/>
      <c r="J1045273" s="3"/>
      <c r="K1045273" s="3"/>
    </row>
    <row r="1045274" spans="9:11" x14ac:dyDescent="0.2">
      <c r="I1045274" s="3"/>
      <c r="J1045274" s="3"/>
      <c r="K1045274" s="3"/>
    </row>
    <row r="1045275" spans="9:11" x14ac:dyDescent="0.2">
      <c r="I1045275" s="3"/>
      <c r="J1045275" s="3"/>
      <c r="K1045275" s="3"/>
    </row>
    <row r="1045276" spans="9:11" x14ac:dyDescent="0.2">
      <c r="I1045276" s="3"/>
      <c r="J1045276" s="3"/>
      <c r="K1045276" s="3"/>
    </row>
    <row r="1045277" spans="9:11" x14ac:dyDescent="0.2">
      <c r="I1045277" s="3"/>
      <c r="J1045277" s="3"/>
      <c r="K1045277" s="3"/>
    </row>
    <row r="1045278" spans="9:11" x14ac:dyDescent="0.2">
      <c r="I1045278" s="3"/>
      <c r="J1045278" s="3"/>
      <c r="K1045278" s="3"/>
    </row>
    <row r="1045279" spans="9:11" x14ac:dyDescent="0.2">
      <c r="I1045279" s="3"/>
      <c r="J1045279" s="3"/>
      <c r="K1045279" s="3"/>
    </row>
    <row r="1045280" spans="9:11" x14ac:dyDescent="0.2">
      <c r="I1045280" s="3"/>
      <c r="J1045280" s="3"/>
      <c r="K1045280" s="3"/>
    </row>
    <row r="1045281" spans="9:11" x14ac:dyDescent="0.2">
      <c r="I1045281" s="3"/>
      <c r="J1045281" s="3"/>
      <c r="K1045281" s="3"/>
    </row>
    <row r="1045282" spans="9:11" x14ac:dyDescent="0.2">
      <c r="I1045282" s="3"/>
      <c r="J1045282" s="3"/>
      <c r="K1045282" s="3"/>
    </row>
    <row r="1045283" spans="9:11" x14ac:dyDescent="0.2">
      <c r="I1045283" s="3"/>
      <c r="J1045283" s="3"/>
      <c r="K1045283" s="3"/>
    </row>
    <row r="1045284" spans="9:11" x14ac:dyDescent="0.2">
      <c r="I1045284" s="3"/>
      <c r="J1045284" s="3"/>
      <c r="K1045284" s="3"/>
    </row>
    <row r="1045285" spans="9:11" x14ac:dyDescent="0.2">
      <c r="I1045285" s="3"/>
      <c r="J1045285" s="3"/>
      <c r="K1045285" s="3"/>
    </row>
    <row r="1045286" spans="9:11" x14ac:dyDescent="0.2">
      <c r="I1045286" s="3"/>
      <c r="J1045286" s="3"/>
      <c r="K1045286" s="3"/>
    </row>
    <row r="1045287" spans="9:11" x14ac:dyDescent="0.2">
      <c r="I1045287" s="3"/>
      <c r="J1045287" s="3"/>
      <c r="K1045287" s="3"/>
    </row>
    <row r="1045288" spans="9:11" x14ac:dyDescent="0.2">
      <c r="I1045288" s="3"/>
      <c r="J1045288" s="3"/>
      <c r="K1045288" s="3"/>
    </row>
    <row r="1045289" spans="9:11" x14ac:dyDescent="0.2">
      <c r="I1045289" s="3"/>
      <c r="J1045289" s="3"/>
      <c r="K1045289" s="3"/>
    </row>
    <row r="1045290" spans="9:11" x14ac:dyDescent="0.2">
      <c r="I1045290" s="3"/>
      <c r="J1045290" s="3"/>
      <c r="K1045290" s="3"/>
    </row>
    <row r="1045291" spans="9:11" x14ac:dyDescent="0.2">
      <c r="I1045291" s="3"/>
      <c r="J1045291" s="3"/>
      <c r="K1045291" s="3"/>
    </row>
    <row r="1045292" spans="9:11" x14ac:dyDescent="0.2">
      <c r="I1045292" s="3"/>
      <c r="J1045292" s="3"/>
      <c r="K1045292" s="3"/>
    </row>
    <row r="1045293" spans="9:11" x14ac:dyDescent="0.2">
      <c r="I1045293" s="3"/>
      <c r="J1045293" s="3"/>
      <c r="K1045293" s="3"/>
    </row>
    <row r="1045294" spans="9:11" x14ac:dyDescent="0.2">
      <c r="I1045294" s="3"/>
      <c r="J1045294" s="3"/>
      <c r="K1045294" s="3"/>
    </row>
    <row r="1045295" spans="9:11" x14ac:dyDescent="0.2">
      <c r="I1045295" s="3"/>
      <c r="J1045295" s="3"/>
      <c r="K1045295" s="3"/>
    </row>
    <row r="1045296" spans="9:11" x14ac:dyDescent="0.2">
      <c r="I1045296" s="3"/>
      <c r="J1045296" s="3"/>
      <c r="K1045296" s="3"/>
    </row>
    <row r="1045297" spans="9:11" x14ac:dyDescent="0.2">
      <c r="I1045297" s="3"/>
      <c r="J1045297" s="3"/>
      <c r="K1045297" s="3"/>
    </row>
    <row r="1045298" spans="9:11" x14ac:dyDescent="0.2">
      <c r="I1045298" s="3"/>
      <c r="J1045298" s="3"/>
      <c r="K1045298" s="3"/>
    </row>
    <row r="1045299" spans="9:11" x14ac:dyDescent="0.2">
      <c r="I1045299" s="3"/>
      <c r="J1045299" s="3"/>
      <c r="K1045299" s="3"/>
    </row>
    <row r="1045300" spans="9:11" x14ac:dyDescent="0.2">
      <c r="I1045300" s="3"/>
      <c r="J1045300" s="3"/>
      <c r="K1045300" s="3"/>
    </row>
    <row r="1045301" spans="9:11" x14ac:dyDescent="0.2">
      <c r="I1045301" s="3"/>
      <c r="J1045301" s="3"/>
      <c r="K1045301" s="3"/>
    </row>
    <row r="1045302" spans="9:11" x14ac:dyDescent="0.2">
      <c r="I1045302" s="3"/>
      <c r="J1045302" s="3"/>
      <c r="K1045302" s="3"/>
    </row>
    <row r="1045303" spans="9:11" x14ac:dyDescent="0.2">
      <c r="I1045303" s="3"/>
      <c r="J1045303" s="3"/>
      <c r="K1045303" s="3"/>
    </row>
    <row r="1045304" spans="9:11" x14ac:dyDescent="0.2">
      <c r="I1045304" s="3"/>
      <c r="J1045304" s="3"/>
      <c r="K1045304" s="3"/>
    </row>
    <row r="1045305" spans="9:11" x14ac:dyDescent="0.2">
      <c r="I1045305" s="3"/>
      <c r="J1045305" s="3"/>
      <c r="K1045305" s="3"/>
    </row>
    <row r="1045306" spans="9:11" x14ac:dyDescent="0.2">
      <c r="I1045306" s="3"/>
      <c r="J1045306" s="3"/>
      <c r="K1045306" s="3"/>
    </row>
    <row r="1045307" spans="9:11" x14ac:dyDescent="0.2">
      <c r="I1045307" s="3"/>
      <c r="J1045307" s="3"/>
      <c r="K1045307" s="3"/>
    </row>
    <row r="1045308" spans="9:11" x14ac:dyDescent="0.2">
      <c r="I1045308" s="3"/>
      <c r="J1045308" s="3"/>
      <c r="K1045308" s="3"/>
    </row>
    <row r="1045309" spans="9:11" x14ac:dyDescent="0.2">
      <c r="I1045309" s="3"/>
      <c r="J1045309" s="3"/>
      <c r="K1045309" s="3"/>
    </row>
    <row r="1045310" spans="9:11" x14ac:dyDescent="0.2">
      <c r="I1045310" s="3"/>
      <c r="J1045310" s="3"/>
      <c r="K1045310" s="3"/>
    </row>
    <row r="1045311" spans="9:11" x14ac:dyDescent="0.2">
      <c r="I1045311" s="3"/>
      <c r="J1045311" s="3"/>
      <c r="K1045311" s="3"/>
    </row>
    <row r="1045312" spans="9:11" x14ac:dyDescent="0.2">
      <c r="I1045312" s="3"/>
      <c r="J1045312" s="3"/>
      <c r="K1045312" s="3"/>
    </row>
    <row r="1045313" spans="9:11" x14ac:dyDescent="0.2">
      <c r="I1045313" s="3"/>
      <c r="J1045313" s="3"/>
      <c r="K1045313" s="3"/>
    </row>
    <row r="1045314" spans="9:11" x14ac:dyDescent="0.2">
      <c r="I1045314" s="3"/>
      <c r="J1045314" s="3"/>
      <c r="K1045314" s="3"/>
    </row>
    <row r="1045315" spans="9:11" x14ac:dyDescent="0.2">
      <c r="I1045315" s="3"/>
      <c r="J1045315" s="3"/>
      <c r="K1045315" s="3"/>
    </row>
    <row r="1045316" spans="9:11" x14ac:dyDescent="0.2">
      <c r="I1045316" s="3"/>
      <c r="J1045316" s="3"/>
      <c r="K1045316" s="3"/>
    </row>
    <row r="1045317" spans="9:11" x14ac:dyDescent="0.2">
      <c r="I1045317" s="3"/>
      <c r="J1045317" s="3"/>
      <c r="K1045317" s="3"/>
    </row>
    <row r="1045318" spans="9:11" x14ac:dyDescent="0.2">
      <c r="I1045318" s="3"/>
      <c r="J1045318" s="3"/>
      <c r="K1045318" s="3"/>
    </row>
    <row r="1045319" spans="9:11" x14ac:dyDescent="0.2">
      <c r="I1045319" s="3"/>
      <c r="J1045319" s="3"/>
      <c r="K1045319" s="3"/>
    </row>
    <row r="1045320" spans="9:11" x14ac:dyDescent="0.2">
      <c r="I1045320" s="3"/>
      <c r="J1045320" s="3"/>
      <c r="K1045320" s="3"/>
    </row>
    <row r="1045321" spans="9:11" x14ac:dyDescent="0.2">
      <c r="I1045321" s="3"/>
      <c r="J1045321" s="3"/>
      <c r="K1045321" s="3"/>
    </row>
    <row r="1045322" spans="9:11" x14ac:dyDescent="0.2">
      <c r="I1045322" s="3"/>
      <c r="J1045322" s="3"/>
      <c r="K1045322" s="3"/>
    </row>
    <row r="1045323" spans="9:11" x14ac:dyDescent="0.2">
      <c r="I1045323" s="3"/>
      <c r="J1045323" s="3"/>
      <c r="K1045323" s="3"/>
    </row>
    <row r="1045324" spans="9:11" x14ac:dyDescent="0.2">
      <c r="I1045324" s="3"/>
      <c r="J1045324" s="3"/>
      <c r="K1045324" s="3"/>
    </row>
    <row r="1045325" spans="9:11" x14ac:dyDescent="0.2">
      <c r="I1045325" s="3"/>
      <c r="J1045325" s="3"/>
      <c r="K1045325" s="3"/>
    </row>
    <row r="1045326" spans="9:11" x14ac:dyDescent="0.2">
      <c r="I1045326" s="3"/>
      <c r="J1045326" s="3"/>
      <c r="K1045326" s="3"/>
    </row>
    <row r="1045327" spans="9:11" x14ac:dyDescent="0.2">
      <c r="I1045327" s="3"/>
      <c r="J1045327" s="3"/>
      <c r="K1045327" s="3"/>
    </row>
    <row r="1045328" spans="9:11" x14ac:dyDescent="0.2">
      <c r="I1045328" s="3"/>
      <c r="J1045328" s="3"/>
      <c r="K1045328" s="3"/>
    </row>
    <row r="1045329" spans="9:11" x14ac:dyDescent="0.2">
      <c r="I1045329" s="3"/>
      <c r="J1045329" s="3"/>
      <c r="K1045329" s="3"/>
    </row>
    <row r="1045330" spans="9:11" x14ac:dyDescent="0.2">
      <c r="I1045330" s="3"/>
      <c r="J1045330" s="3"/>
      <c r="K1045330" s="3"/>
    </row>
    <row r="1045331" spans="9:11" x14ac:dyDescent="0.2">
      <c r="I1045331" s="3"/>
      <c r="J1045331" s="3"/>
      <c r="K1045331" s="3"/>
    </row>
    <row r="1045332" spans="9:11" x14ac:dyDescent="0.2">
      <c r="I1045332" s="3"/>
      <c r="J1045332" s="3"/>
      <c r="K1045332" s="3"/>
    </row>
    <row r="1045333" spans="9:11" x14ac:dyDescent="0.2">
      <c r="I1045333" s="3"/>
      <c r="J1045333" s="3"/>
      <c r="K1045333" s="3"/>
    </row>
    <row r="1045334" spans="9:11" x14ac:dyDescent="0.2">
      <c r="I1045334" s="3"/>
      <c r="J1045334" s="3"/>
      <c r="K1045334" s="3"/>
    </row>
    <row r="1045335" spans="9:11" x14ac:dyDescent="0.2">
      <c r="I1045335" s="3"/>
      <c r="J1045335" s="3"/>
      <c r="K1045335" s="3"/>
    </row>
    <row r="1045336" spans="9:11" x14ac:dyDescent="0.2">
      <c r="I1045336" s="3"/>
      <c r="J1045336" s="3"/>
      <c r="K1045336" s="3"/>
    </row>
    <row r="1045337" spans="9:11" x14ac:dyDescent="0.2">
      <c r="I1045337" s="3"/>
      <c r="J1045337" s="3"/>
      <c r="K1045337" s="3"/>
    </row>
    <row r="1045338" spans="9:11" x14ac:dyDescent="0.2">
      <c r="I1045338" s="3"/>
      <c r="J1045338" s="3"/>
      <c r="K1045338" s="3"/>
    </row>
    <row r="1045339" spans="9:11" x14ac:dyDescent="0.2">
      <c r="I1045339" s="3"/>
      <c r="J1045339" s="3"/>
      <c r="K1045339" s="3"/>
    </row>
    <row r="1045340" spans="9:11" x14ac:dyDescent="0.2">
      <c r="I1045340" s="3"/>
      <c r="J1045340" s="3"/>
      <c r="K1045340" s="3"/>
    </row>
    <row r="1045341" spans="9:11" x14ac:dyDescent="0.2">
      <c r="I1045341" s="3"/>
      <c r="J1045341" s="3"/>
      <c r="K1045341" s="3"/>
    </row>
    <row r="1045342" spans="9:11" x14ac:dyDescent="0.2">
      <c r="I1045342" s="3"/>
      <c r="J1045342" s="3"/>
      <c r="K1045342" s="3"/>
    </row>
    <row r="1045343" spans="9:11" x14ac:dyDescent="0.2">
      <c r="I1045343" s="3"/>
      <c r="J1045343" s="3"/>
      <c r="K1045343" s="3"/>
    </row>
    <row r="1045344" spans="9:11" x14ac:dyDescent="0.2">
      <c r="I1045344" s="3"/>
      <c r="J1045344" s="3"/>
      <c r="K1045344" s="3"/>
    </row>
    <row r="1045345" spans="9:11" x14ac:dyDescent="0.2">
      <c r="I1045345" s="3"/>
      <c r="J1045345" s="3"/>
      <c r="K1045345" s="3"/>
    </row>
    <row r="1045346" spans="9:11" x14ac:dyDescent="0.2">
      <c r="I1045346" s="3"/>
      <c r="J1045346" s="3"/>
      <c r="K1045346" s="3"/>
    </row>
    <row r="1045347" spans="9:11" x14ac:dyDescent="0.2">
      <c r="I1045347" s="3"/>
      <c r="J1045347" s="3"/>
      <c r="K1045347" s="3"/>
    </row>
    <row r="1045348" spans="9:11" x14ac:dyDescent="0.2">
      <c r="I1045348" s="3"/>
      <c r="J1045348" s="3"/>
      <c r="K1045348" s="3"/>
    </row>
    <row r="1045349" spans="9:11" x14ac:dyDescent="0.2">
      <c r="I1045349" s="3"/>
      <c r="J1045349" s="3"/>
      <c r="K1045349" s="3"/>
    </row>
    <row r="1045350" spans="9:11" x14ac:dyDescent="0.2">
      <c r="I1045350" s="3"/>
      <c r="J1045350" s="3"/>
      <c r="K1045350" s="3"/>
    </row>
    <row r="1045351" spans="9:11" x14ac:dyDescent="0.2">
      <c r="I1045351" s="3"/>
      <c r="J1045351" s="3"/>
      <c r="K1045351" s="3"/>
    </row>
    <row r="1045352" spans="9:11" x14ac:dyDescent="0.2">
      <c r="I1045352" s="3"/>
      <c r="J1045352" s="3"/>
      <c r="K1045352" s="3"/>
    </row>
    <row r="1045353" spans="9:11" x14ac:dyDescent="0.2">
      <c r="I1045353" s="3"/>
      <c r="J1045353" s="3"/>
      <c r="K1045353" s="3"/>
    </row>
    <row r="1045354" spans="9:11" x14ac:dyDescent="0.2">
      <c r="I1045354" s="3"/>
      <c r="J1045354" s="3"/>
      <c r="K1045354" s="3"/>
    </row>
    <row r="1045355" spans="9:11" x14ac:dyDescent="0.2">
      <c r="I1045355" s="3"/>
      <c r="J1045355" s="3"/>
      <c r="K1045355" s="3"/>
    </row>
    <row r="1045356" spans="9:11" x14ac:dyDescent="0.2">
      <c r="I1045356" s="3"/>
      <c r="J1045356" s="3"/>
      <c r="K1045356" s="3"/>
    </row>
    <row r="1045357" spans="9:11" x14ac:dyDescent="0.2">
      <c r="I1045357" s="3"/>
      <c r="J1045357" s="3"/>
      <c r="K1045357" s="3"/>
    </row>
    <row r="1045358" spans="9:11" x14ac:dyDescent="0.2">
      <c r="I1045358" s="3"/>
      <c r="J1045358" s="3"/>
      <c r="K1045358" s="3"/>
    </row>
    <row r="1045359" spans="9:11" x14ac:dyDescent="0.2">
      <c r="I1045359" s="3"/>
      <c r="J1045359" s="3"/>
      <c r="K1045359" s="3"/>
    </row>
    <row r="1045360" spans="9:11" x14ac:dyDescent="0.2">
      <c r="I1045360" s="3"/>
      <c r="J1045360" s="3"/>
      <c r="K1045360" s="3"/>
    </row>
    <row r="1045361" spans="9:11" x14ac:dyDescent="0.2">
      <c r="I1045361" s="3"/>
      <c r="J1045361" s="3"/>
      <c r="K1045361" s="3"/>
    </row>
    <row r="1045362" spans="9:11" x14ac:dyDescent="0.2">
      <c r="I1045362" s="3"/>
      <c r="J1045362" s="3"/>
      <c r="K1045362" s="3"/>
    </row>
    <row r="1045363" spans="9:11" x14ac:dyDescent="0.2">
      <c r="I1045363" s="3"/>
      <c r="J1045363" s="3"/>
      <c r="K1045363" s="3"/>
    </row>
    <row r="1045364" spans="9:11" x14ac:dyDescent="0.2">
      <c r="I1045364" s="3"/>
      <c r="J1045364" s="3"/>
      <c r="K1045364" s="3"/>
    </row>
    <row r="1045365" spans="9:11" x14ac:dyDescent="0.2">
      <c r="I1045365" s="3"/>
      <c r="J1045365" s="3"/>
      <c r="K1045365" s="3"/>
    </row>
    <row r="1045366" spans="9:11" x14ac:dyDescent="0.2">
      <c r="I1045366" s="3"/>
      <c r="J1045366" s="3"/>
      <c r="K1045366" s="3"/>
    </row>
    <row r="1045367" spans="9:11" x14ac:dyDescent="0.2">
      <c r="I1045367" s="3"/>
      <c r="J1045367" s="3"/>
      <c r="K1045367" s="3"/>
    </row>
    <row r="1045368" spans="9:11" x14ac:dyDescent="0.2">
      <c r="I1045368" s="3"/>
      <c r="J1045368" s="3"/>
      <c r="K1045368" s="3"/>
    </row>
    <row r="1045369" spans="9:11" x14ac:dyDescent="0.2">
      <c r="I1045369" s="3"/>
      <c r="J1045369" s="3"/>
      <c r="K1045369" s="3"/>
    </row>
    <row r="1045370" spans="9:11" x14ac:dyDescent="0.2">
      <c r="I1045370" s="3"/>
      <c r="J1045370" s="3"/>
      <c r="K1045370" s="3"/>
    </row>
    <row r="1045371" spans="9:11" x14ac:dyDescent="0.2">
      <c r="I1045371" s="3"/>
      <c r="J1045371" s="3"/>
      <c r="K1045371" s="3"/>
    </row>
    <row r="1045372" spans="9:11" x14ac:dyDescent="0.2">
      <c r="I1045372" s="3"/>
      <c r="J1045372" s="3"/>
      <c r="K1045372" s="3"/>
    </row>
    <row r="1045373" spans="9:11" x14ac:dyDescent="0.2">
      <c r="I1045373" s="3"/>
      <c r="J1045373" s="3"/>
      <c r="K1045373" s="3"/>
    </row>
    <row r="1045374" spans="9:11" x14ac:dyDescent="0.2">
      <c r="I1045374" s="3"/>
      <c r="J1045374" s="3"/>
      <c r="K1045374" s="3"/>
    </row>
    <row r="1045375" spans="9:11" x14ac:dyDescent="0.2">
      <c r="I1045375" s="3"/>
      <c r="J1045375" s="3"/>
      <c r="K1045375" s="3"/>
    </row>
    <row r="1045376" spans="9:11" x14ac:dyDescent="0.2">
      <c r="I1045376" s="3"/>
      <c r="J1045376" s="3"/>
      <c r="K1045376" s="3"/>
    </row>
    <row r="1045377" spans="9:11" x14ac:dyDescent="0.2">
      <c r="I1045377" s="3"/>
      <c r="J1045377" s="3"/>
      <c r="K1045377" s="3"/>
    </row>
    <row r="1045378" spans="9:11" x14ac:dyDescent="0.2">
      <c r="I1045378" s="3"/>
      <c r="J1045378" s="3"/>
      <c r="K1045378" s="3"/>
    </row>
    <row r="1045379" spans="9:11" x14ac:dyDescent="0.2">
      <c r="I1045379" s="3"/>
      <c r="J1045379" s="3"/>
      <c r="K1045379" s="3"/>
    </row>
    <row r="1045380" spans="9:11" x14ac:dyDescent="0.2">
      <c r="I1045380" s="3"/>
      <c r="J1045380" s="3"/>
      <c r="K1045380" s="3"/>
    </row>
    <row r="1045381" spans="9:11" x14ac:dyDescent="0.2">
      <c r="I1045381" s="3"/>
      <c r="J1045381" s="3"/>
      <c r="K1045381" s="3"/>
    </row>
    <row r="1045382" spans="9:11" x14ac:dyDescent="0.2">
      <c r="I1045382" s="3"/>
      <c r="J1045382" s="3"/>
      <c r="K1045382" s="3"/>
    </row>
    <row r="1045383" spans="9:11" x14ac:dyDescent="0.2">
      <c r="I1045383" s="3"/>
      <c r="J1045383" s="3"/>
      <c r="K1045383" s="3"/>
    </row>
    <row r="1045384" spans="9:11" x14ac:dyDescent="0.2">
      <c r="I1045384" s="3"/>
      <c r="J1045384" s="3"/>
      <c r="K1045384" s="3"/>
    </row>
    <row r="1045385" spans="9:11" x14ac:dyDescent="0.2">
      <c r="I1045385" s="3"/>
      <c r="J1045385" s="3"/>
      <c r="K1045385" s="3"/>
    </row>
    <row r="1045386" spans="9:11" x14ac:dyDescent="0.2">
      <c r="I1045386" s="3"/>
      <c r="J1045386" s="3"/>
      <c r="K1045386" s="3"/>
    </row>
    <row r="1045387" spans="9:11" x14ac:dyDescent="0.2">
      <c r="I1045387" s="3"/>
      <c r="J1045387" s="3"/>
      <c r="K1045387" s="3"/>
    </row>
    <row r="1045388" spans="9:11" x14ac:dyDescent="0.2">
      <c r="I1045388" s="3"/>
      <c r="J1045388" s="3"/>
      <c r="K1045388" s="3"/>
    </row>
    <row r="1045389" spans="9:11" x14ac:dyDescent="0.2">
      <c r="I1045389" s="3"/>
      <c r="J1045389" s="3"/>
      <c r="K1045389" s="3"/>
    </row>
    <row r="1045390" spans="9:11" x14ac:dyDescent="0.2">
      <c r="I1045390" s="3"/>
      <c r="J1045390" s="3"/>
      <c r="K1045390" s="3"/>
    </row>
    <row r="1045391" spans="9:11" x14ac:dyDescent="0.2">
      <c r="I1045391" s="3"/>
      <c r="J1045391" s="3"/>
      <c r="K1045391" s="3"/>
    </row>
    <row r="1045392" spans="9:11" x14ac:dyDescent="0.2">
      <c r="I1045392" s="3"/>
      <c r="J1045392" s="3"/>
      <c r="K1045392" s="3"/>
    </row>
    <row r="1045393" spans="9:11" x14ac:dyDescent="0.2">
      <c r="I1045393" s="3"/>
      <c r="J1045393" s="3"/>
      <c r="K1045393" s="3"/>
    </row>
    <row r="1045394" spans="9:11" x14ac:dyDescent="0.2">
      <c r="I1045394" s="3"/>
      <c r="J1045394" s="3"/>
      <c r="K1045394" s="3"/>
    </row>
    <row r="1045395" spans="9:11" x14ac:dyDescent="0.2">
      <c r="I1045395" s="3"/>
      <c r="J1045395" s="3"/>
      <c r="K1045395" s="3"/>
    </row>
    <row r="1045396" spans="9:11" x14ac:dyDescent="0.2">
      <c r="I1045396" s="3"/>
      <c r="J1045396" s="3"/>
      <c r="K1045396" s="3"/>
    </row>
    <row r="1045397" spans="9:11" x14ac:dyDescent="0.2">
      <c r="I1045397" s="3"/>
      <c r="J1045397" s="3"/>
      <c r="K1045397" s="3"/>
    </row>
    <row r="1045398" spans="9:11" x14ac:dyDescent="0.2">
      <c r="I1045398" s="3"/>
      <c r="J1045398" s="3"/>
      <c r="K1045398" s="3"/>
    </row>
    <row r="1045399" spans="9:11" x14ac:dyDescent="0.2">
      <c r="I1045399" s="3"/>
      <c r="J1045399" s="3"/>
      <c r="K1045399" s="3"/>
    </row>
    <row r="1045400" spans="9:11" x14ac:dyDescent="0.2">
      <c r="I1045400" s="3"/>
      <c r="J1045400" s="3"/>
      <c r="K1045400" s="3"/>
    </row>
    <row r="1045401" spans="9:11" x14ac:dyDescent="0.2">
      <c r="I1045401" s="3"/>
      <c r="J1045401" s="3"/>
      <c r="K1045401" s="3"/>
    </row>
    <row r="1045402" spans="9:11" x14ac:dyDescent="0.2">
      <c r="I1045402" s="3"/>
      <c r="J1045402" s="3"/>
      <c r="K1045402" s="3"/>
    </row>
    <row r="1045403" spans="9:11" x14ac:dyDescent="0.2">
      <c r="I1045403" s="3"/>
      <c r="J1045403" s="3"/>
      <c r="K1045403" s="3"/>
    </row>
    <row r="1045404" spans="9:11" x14ac:dyDescent="0.2">
      <c r="I1045404" s="3"/>
      <c r="J1045404" s="3"/>
      <c r="K1045404" s="3"/>
    </row>
    <row r="1045405" spans="9:11" x14ac:dyDescent="0.2">
      <c r="I1045405" s="3"/>
      <c r="J1045405" s="3"/>
      <c r="K1045405" s="3"/>
    </row>
    <row r="1045406" spans="9:11" x14ac:dyDescent="0.2">
      <c r="I1045406" s="3"/>
      <c r="J1045406" s="3"/>
      <c r="K1045406" s="3"/>
    </row>
    <row r="1045407" spans="9:11" x14ac:dyDescent="0.2">
      <c r="I1045407" s="3"/>
      <c r="J1045407" s="3"/>
      <c r="K1045407" s="3"/>
    </row>
    <row r="1045408" spans="9:11" x14ac:dyDescent="0.2">
      <c r="I1045408" s="3"/>
      <c r="J1045408" s="3"/>
      <c r="K1045408" s="3"/>
    </row>
    <row r="1045409" spans="9:11" x14ac:dyDescent="0.2">
      <c r="I1045409" s="3"/>
      <c r="J1045409" s="3"/>
      <c r="K1045409" s="3"/>
    </row>
    <row r="1045410" spans="9:11" x14ac:dyDescent="0.2">
      <c r="I1045410" s="3"/>
      <c r="J1045410" s="3"/>
      <c r="K1045410" s="3"/>
    </row>
    <row r="1045411" spans="9:11" x14ac:dyDescent="0.2">
      <c r="I1045411" s="3"/>
      <c r="J1045411" s="3"/>
      <c r="K1045411" s="3"/>
    </row>
    <row r="1045412" spans="9:11" x14ac:dyDescent="0.2">
      <c r="I1045412" s="3"/>
      <c r="J1045412" s="3"/>
      <c r="K1045412" s="3"/>
    </row>
    <row r="1045413" spans="9:11" x14ac:dyDescent="0.2">
      <c r="I1045413" s="3"/>
      <c r="J1045413" s="3"/>
      <c r="K1045413" s="3"/>
    </row>
    <row r="1045414" spans="9:11" x14ac:dyDescent="0.2">
      <c r="I1045414" s="3"/>
      <c r="J1045414" s="3"/>
      <c r="K1045414" s="3"/>
    </row>
    <row r="1045415" spans="9:11" x14ac:dyDescent="0.2">
      <c r="I1045415" s="3"/>
      <c r="J1045415" s="3"/>
      <c r="K1045415" s="3"/>
    </row>
    <row r="1045416" spans="9:11" x14ac:dyDescent="0.2">
      <c r="I1045416" s="3"/>
      <c r="J1045416" s="3"/>
      <c r="K1045416" s="3"/>
    </row>
    <row r="1045417" spans="9:11" x14ac:dyDescent="0.2">
      <c r="I1045417" s="3"/>
      <c r="J1045417" s="3"/>
      <c r="K1045417" s="3"/>
    </row>
    <row r="1045418" spans="9:11" x14ac:dyDescent="0.2">
      <c r="I1045418" s="3"/>
      <c r="J1045418" s="3"/>
      <c r="K1045418" s="3"/>
    </row>
    <row r="1045419" spans="9:11" x14ac:dyDescent="0.2">
      <c r="I1045419" s="3"/>
      <c r="J1045419" s="3"/>
      <c r="K1045419" s="3"/>
    </row>
    <row r="1045420" spans="9:11" x14ac:dyDescent="0.2">
      <c r="I1045420" s="3"/>
      <c r="J1045420" s="3"/>
      <c r="K1045420" s="3"/>
    </row>
    <row r="1045421" spans="9:11" x14ac:dyDescent="0.2">
      <c r="I1045421" s="3"/>
      <c r="J1045421" s="3"/>
      <c r="K1045421" s="3"/>
    </row>
    <row r="1045422" spans="9:11" x14ac:dyDescent="0.2">
      <c r="I1045422" s="3"/>
      <c r="J1045422" s="3"/>
      <c r="K1045422" s="3"/>
    </row>
    <row r="1045423" spans="9:11" x14ac:dyDescent="0.2">
      <c r="I1045423" s="3"/>
      <c r="J1045423" s="3"/>
      <c r="K1045423" s="3"/>
    </row>
    <row r="1045424" spans="9:11" x14ac:dyDescent="0.2">
      <c r="I1045424" s="3"/>
      <c r="J1045424" s="3"/>
      <c r="K1045424" s="3"/>
    </row>
    <row r="1045425" spans="9:11" x14ac:dyDescent="0.2">
      <c r="I1045425" s="3"/>
      <c r="J1045425" s="3"/>
      <c r="K1045425" s="3"/>
    </row>
    <row r="1045426" spans="9:11" x14ac:dyDescent="0.2">
      <c r="I1045426" s="3"/>
      <c r="J1045426" s="3"/>
      <c r="K1045426" s="3"/>
    </row>
    <row r="1045427" spans="9:11" x14ac:dyDescent="0.2">
      <c r="I1045427" s="3"/>
      <c r="J1045427" s="3"/>
      <c r="K1045427" s="3"/>
    </row>
    <row r="1045428" spans="9:11" x14ac:dyDescent="0.2">
      <c r="I1045428" s="3"/>
      <c r="J1045428" s="3"/>
      <c r="K1045428" s="3"/>
    </row>
    <row r="1045429" spans="9:11" x14ac:dyDescent="0.2">
      <c r="I1045429" s="3"/>
      <c r="J1045429" s="3"/>
      <c r="K1045429" s="3"/>
    </row>
    <row r="1045430" spans="9:11" x14ac:dyDescent="0.2">
      <c r="I1045430" s="3"/>
      <c r="J1045430" s="3"/>
      <c r="K1045430" s="3"/>
    </row>
    <row r="1045431" spans="9:11" x14ac:dyDescent="0.2">
      <c r="I1045431" s="3"/>
      <c r="J1045431" s="3"/>
      <c r="K1045431" s="3"/>
    </row>
    <row r="1045432" spans="9:11" x14ac:dyDescent="0.2">
      <c r="I1045432" s="3"/>
      <c r="J1045432" s="3"/>
      <c r="K1045432" s="3"/>
    </row>
    <row r="1045433" spans="9:11" x14ac:dyDescent="0.2">
      <c r="I1045433" s="3"/>
      <c r="J1045433" s="3"/>
      <c r="K1045433" s="3"/>
    </row>
    <row r="1045434" spans="9:11" x14ac:dyDescent="0.2">
      <c r="I1045434" s="3"/>
      <c r="J1045434" s="3"/>
      <c r="K1045434" s="3"/>
    </row>
    <row r="1045435" spans="9:11" x14ac:dyDescent="0.2">
      <c r="I1045435" s="3"/>
      <c r="J1045435" s="3"/>
      <c r="K1045435" s="3"/>
    </row>
    <row r="1045436" spans="9:11" x14ac:dyDescent="0.2">
      <c r="I1045436" s="3"/>
      <c r="J1045436" s="3"/>
      <c r="K1045436" s="3"/>
    </row>
    <row r="1045437" spans="9:11" x14ac:dyDescent="0.2">
      <c r="I1045437" s="3"/>
      <c r="J1045437" s="3"/>
      <c r="K1045437" s="3"/>
    </row>
    <row r="1045438" spans="9:11" x14ac:dyDescent="0.2">
      <c r="I1045438" s="3"/>
      <c r="J1045438" s="3"/>
      <c r="K1045438" s="3"/>
    </row>
    <row r="1045439" spans="9:11" x14ac:dyDescent="0.2">
      <c r="I1045439" s="3"/>
      <c r="J1045439" s="3"/>
      <c r="K1045439" s="3"/>
    </row>
    <row r="1045440" spans="9:11" x14ac:dyDescent="0.2">
      <c r="I1045440" s="3"/>
      <c r="J1045440" s="3"/>
      <c r="K1045440" s="3"/>
    </row>
    <row r="1045441" spans="9:11" x14ac:dyDescent="0.2">
      <c r="I1045441" s="3"/>
      <c r="J1045441" s="3"/>
      <c r="K1045441" s="3"/>
    </row>
    <row r="1045442" spans="9:11" x14ac:dyDescent="0.2">
      <c r="I1045442" s="3"/>
      <c r="J1045442" s="3"/>
      <c r="K1045442" s="3"/>
    </row>
    <row r="1045443" spans="9:11" x14ac:dyDescent="0.2">
      <c r="I1045443" s="3"/>
      <c r="J1045443" s="3"/>
      <c r="K1045443" s="3"/>
    </row>
    <row r="1045444" spans="9:11" x14ac:dyDescent="0.2">
      <c r="I1045444" s="3"/>
      <c r="J1045444" s="3"/>
      <c r="K1045444" s="3"/>
    </row>
    <row r="1045445" spans="9:11" x14ac:dyDescent="0.2">
      <c r="I1045445" s="3"/>
      <c r="J1045445" s="3"/>
      <c r="K1045445" s="3"/>
    </row>
    <row r="1045446" spans="9:11" x14ac:dyDescent="0.2">
      <c r="I1045446" s="3"/>
      <c r="J1045446" s="3"/>
      <c r="K1045446" s="3"/>
    </row>
    <row r="1045447" spans="9:11" x14ac:dyDescent="0.2">
      <c r="I1045447" s="3"/>
      <c r="J1045447" s="3"/>
      <c r="K1045447" s="3"/>
    </row>
    <row r="1045448" spans="9:11" x14ac:dyDescent="0.2">
      <c r="I1045448" s="3"/>
      <c r="J1045448" s="3"/>
      <c r="K1045448" s="3"/>
    </row>
    <row r="1045449" spans="9:11" x14ac:dyDescent="0.2">
      <c r="I1045449" s="3"/>
      <c r="J1045449" s="3"/>
      <c r="K1045449" s="3"/>
    </row>
    <row r="1045450" spans="9:11" x14ac:dyDescent="0.2">
      <c r="I1045450" s="3"/>
      <c r="J1045450" s="3"/>
      <c r="K1045450" s="3"/>
    </row>
    <row r="1045451" spans="9:11" x14ac:dyDescent="0.2">
      <c r="I1045451" s="3"/>
      <c r="J1045451" s="3"/>
      <c r="K1045451" s="3"/>
    </row>
    <row r="1045452" spans="9:11" x14ac:dyDescent="0.2">
      <c r="I1045452" s="3"/>
      <c r="J1045452" s="3"/>
      <c r="K1045452" s="3"/>
    </row>
    <row r="1045453" spans="9:11" x14ac:dyDescent="0.2">
      <c r="I1045453" s="3"/>
      <c r="J1045453" s="3"/>
      <c r="K1045453" s="3"/>
    </row>
    <row r="1045454" spans="9:11" x14ac:dyDescent="0.2">
      <c r="I1045454" s="3"/>
      <c r="J1045454" s="3"/>
      <c r="K1045454" s="3"/>
    </row>
    <row r="1045455" spans="9:11" x14ac:dyDescent="0.2">
      <c r="I1045455" s="3"/>
      <c r="J1045455" s="3"/>
      <c r="K1045455" s="3"/>
    </row>
    <row r="1045456" spans="9:11" x14ac:dyDescent="0.2">
      <c r="I1045456" s="3"/>
      <c r="J1045456" s="3"/>
      <c r="K1045456" s="3"/>
    </row>
    <row r="1045457" spans="9:11" x14ac:dyDescent="0.2">
      <c r="I1045457" s="3"/>
      <c r="J1045457" s="3"/>
      <c r="K1045457" s="3"/>
    </row>
    <row r="1045458" spans="9:11" x14ac:dyDescent="0.2">
      <c r="I1045458" s="3"/>
      <c r="J1045458" s="3"/>
      <c r="K1045458" s="3"/>
    </row>
    <row r="1045459" spans="9:11" x14ac:dyDescent="0.2">
      <c r="I1045459" s="3"/>
      <c r="J1045459" s="3"/>
      <c r="K1045459" s="3"/>
    </row>
    <row r="1045460" spans="9:11" x14ac:dyDescent="0.2">
      <c r="I1045460" s="3"/>
      <c r="J1045460" s="3"/>
      <c r="K1045460" s="3"/>
    </row>
    <row r="1045461" spans="9:11" x14ac:dyDescent="0.2">
      <c r="I1045461" s="3"/>
      <c r="J1045461" s="3"/>
      <c r="K1045461" s="3"/>
    </row>
    <row r="1045462" spans="9:11" x14ac:dyDescent="0.2">
      <c r="I1045462" s="3"/>
      <c r="J1045462" s="3"/>
      <c r="K1045462" s="3"/>
    </row>
    <row r="1045463" spans="9:11" x14ac:dyDescent="0.2">
      <c r="I1045463" s="3"/>
      <c r="J1045463" s="3"/>
      <c r="K1045463" s="3"/>
    </row>
    <row r="1045464" spans="9:11" x14ac:dyDescent="0.2">
      <c r="I1045464" s="3"/>
      <c r="J1045464" s="3"/>
      <c r="K1045464" s="3"/>
    </row>
    <row r="1045465" spans="9:11" x14ac:dyDescent="0.2">
      <c r="I1045465" s="3"/>
      <c r="J1045465" s="3"/>
      <c r="K1045465" s="3"/>
    </row>
    <row r="1045466" spans="9:11" x14ac:dyDescent="0.2">
      <c r="I1045466" s="3"/>
      <c r="J1045466" s="3"/>
      <c r="K1045466" s="3"/>
    </row>
    <row r="1045467" spans="9:11" x14ac:dyDescent="0.2">
      <c r="I1045467" s="3"/>
      <c r="J1045467" s="3"/>
      <c r="K1045467" s="3"/>
    </row>
    <row r="1045468" spans="9:11" x14ac:dyDescent="0.2">
      <c r="I1045468" s="3"/>
      <c r="J1045468" s="3"/>
      <c r="K1045468" s="3"/>
    </row>
    <row r="1045469" spans="9:11" x14ac:dyDescent="0.2">
      <c r="I1045469" s="3"/>
      <c r="J1045469" s="3"/>
      <c r="K1045469" s="3"/>
    </row>
    <row r="1045470" spans="9:11" x14ac:dyDescent="0.2">
      <c r="I1045470" s="3"/>
      <c r="J1045470" s="3"/>
      <c r="K1045470" s="3"/>
    </row>
    <row r="1045471" spans="9:11" x14ac:dyDescent="0.2">
      <c r="I1045471" s="3"/>
      <c r="J1045471" s="3"/>
      <c r="K1045471" s="3"/>
    </row>
    <row r="1045472" spans="9:11" x14ac:dyDescent="0.2">
      <c r="I1045472" s="3"/>
      <c r="J1045472" s="3"/>
      <c r="K1045472" s="3"/>
    </row>
    <row r="1045473" spans="9:11" x14ac:dyDescent="0.2">
      <c r="I1045473" s="3"/>
      <c r="J1045473" s="3"/>
      <c r="K1045473" s="3"/>
    </row>
    <row r="1045474" spans="9:11" x14ac:dyDescent="0.2">
      <c r="I1045474" s="3"/>
      <c r="J1045474" s="3"/>
      <c r="K1045474" s="3"/>
    </row>
    <row r="1045475" spans="9:11" x14ac:dyDescent="0.2">
      <c r="I1045475" s="3"/>
      <c r="J1045475" s="3"/>
      <c r="K1045475" s="3"/>
    </row>
    <row r="1045476" spans="9:11" x14ac:dyDescent="0.2">
      <c r="I1045476" s="3"/>
      <c r="J1045476" s="3"/>
      <c r="K1045476" s="3"/>
    </row>
    <row r="1045477" spans="9:11" x14ac:dyDescent="0.2">
      <c r="I1045477" s="3"/>
      <c r="J1045477" s="3"/>
      <c r="K1045477" s="3"/>
    </row>
    <row r="1045478" spans="9:11" x14ac:dyDescent="0.2">
      <c r="I1045478" s="3"/>
      <c r="J1045478" s="3"/>
      <c r="K1045478" s="3"/>
    </row>
    <row r="1045479" spans="9:11" x14ac:dyDescent="0.2">
      <c r="I1045479" s="3"/>
      <c r="J1045479" s="3"/>
      <c r="K1045479" s="3"/>
    </row>
    <row r="1045480" spans="9:11" x14ac:dyDescent="0.2">
      <c r="I1045480" s="3"/>
      <c r="J1045480" s="3"/>
      <c r="K1045480" s="3"/>
    </row>
    <row r="1045481" spans="9:11" x14ac:dyDescent="0.2">
      <c r="I1045481" s="3"/>
      <c r="J1045481" s="3"/>
      <c r="K1045481" s="3"/>
    </row>
    <row r="1045482" spans="9:11" x14ac:dyDescent="0.2">
      <c r="I1045482" s="3"/>
      <c r="J1045482" s="3"/>
      <c r="K1045482" s="3"/>
    </row>
    <row r="1045483" spans="9:11" x14ac:dyDescent="0.2">
      <c r="I1045483" s="3"/>
      <c r="J1045483" s="3"/>
      <c r="K1045483" s="3"/>
    </row>
    <row r="1045484" spans="9:11" x14ac:dyDescent="0.2">
      <c r="I1045484" s="3"/>
      <c r="J1045484" s="3"/>
      <c r="K1045484" s="3"/>
    </row>
    <row r="1045485" spans="9:11" x14ac:dyDescent="0.2">
      <c r="I1045485" s="3"/>
      <c r="J1045485" s="3"/>
      <c r="K1045485" s="3"/>
    </row>
    <row r="1045486" spans="9:11" x14ac:dyDescent="0.2">
      <c r="I1045486" s="3"/>
      <c r="J1045486" s="3"/>
      <c r="K1045486" s="3"/>
    </row>
    <row r="1045487" spans="9:11" x14ac:dyDescent="0.2">
      <c r="I1045487" s="3"/>
      <c r="J1045487" s="3"/>
      <c r="K1045487" s="3"/>
    </row>
    <row r="1045488" spans="9:11" x14ac:dyDescent="0.2">
      <c r="I1045488" s="3"/>
      <c r="J1045488" s="3"/>
      <c r="K1045488" s="3"/>
    </row>
    <row r="1045489" spans="9:11" x14ac:dyDescent="0.2">
      <c r="I1045489" s="3"/>
      <c r="J1045489" s="3"/>
      <c r="K1045489" s="3"/>
    </row>
    <row r="1045490" spans="9:11" x14ac:dyDescent="0.2">
      <c r="I1045490" s="3"/>
      <c r="J1045490" s="3"/>
      <c r="K1045490" s="3"/>
    </row>
    <row r="1045491" spans="9:11" x14ac:dyDescent="0.2">
      <c r="I1045491" s="3"/>
      <c r="J1045491" s="3"/>
      <c r="K1045491" s="3"/>
    </row>
    <row r="1045492" spans="9:11" x14ac:dyDescent="0.2">
      <c r="I1045492" s="3"/>
      <c r="J1045492" s="3"/>
      <c r="K1045492" s="3"/>
    </row>
    <row r="1045493" spans="9:11" x14ac:dyDescent="0.2">
      <c r="I1045493" s="3"/>
      <c r="J1045493" s="3"/>
      <c r="K1045493" s="3"/>
    </row>
    <row r="1045494" spans="9:11" x14ac:dyDescent="0.2">
      <c r="I1045494" s="3"/>
      <c r="J1045494" s="3"/>
      <c r="K1045494" s="3"/>
    </row>
    <row r="1045495" spans="9:11" x14ac:dyDescent="0.2">
      <c r="I1045495" s="3"/>
      <c r="J1045495" s="3"/>
      <c r="K1045495" s="3"/>
    </row>
    <row r="1045496" spans="9:11" x14ac:dyDescent="0.2">
      <c r="I1045496" s="3"/>
      <c r="J1045496" s="3"/>
      <c r="K1045496" s="3"/>
    </row>
    <row r="1045497" spans="9:11" x14ac:dyDescent="0.2">
      <c r="I1045497" s="3"/>
      <c r="J1045497" s="3"/>
      <c r="K1045497" s="3"/>
    </row>
    <row r="1045498" spans="9:11" x14ac:dyDescent="0.2">
      <c r="I1045498" s="3"/>
      <c r="J1045498" s="3"/>
      <c r="K1045498" s="3"/>
    </row>
    <row r="1045499" spans="9:11" x14ac:dyDescent="0.2">
      <c r="I1045499" s="3"/>
      <c r="J1045499" s="3"/>
      <c r="K1045499" s="3"/>
    </row>
    <row r="1045500" spans="9:11" x14ac:dyDescent="0.2">
      <c r="I1045500" s="3"/>
      <c r="J1045500" s="3"/>
      <c r="K1045500" s="3"/>
    </row>
    <row r="1045501" spans="9:11" x14ac:dyDescent="0.2">
      <c r="I1045501" s="3"/>
      <c r="J1045501" s="3"/>
      <c r="K1045501" s="3"/>
    </row>
    <row r="1045502" spans="9:11" x14ac:dyDescent="0.2">
      <c r="I1045502" s="3"/>
      <c r="J1045502" s="3"/>
      <c r="K1045502" s="3"/>
    </row>
    <row r="1045503" spans="9:11" x14ac:dyDescent="0.2">
      <c r="I1045503" s="3"/>
      <c r="J1045503" s="3"/>
      <c r="K1045503" s="3"/>
    </row>
    <row r="1045504" spans="9:11" x14ac:dyDescent="0.2">
      <c r="I1045504" s="3"/>
      <c r="J1045504" s="3"/>
      <c r="K1045504" s="3"/>
    </row>
    <row r="1045505" spans="9:11" x14ac:dyDescent="0.2">
      <c r="I1045505" s="3"/>
      <c r="J1045505" s="3"/>
      <c r="K1045505" s="3"/>
    </row>
    <row r="1045506" spans="9:11" x14ac:dyDescent="0.2">
      <c r="I1045506" s="3"/>
      <c r="J1045506" s="3"/>
      <c r="K1045506" s="3"/>
    </row>
    <row r="1045507" spans="9:11" x14ac:dyDescent="0.2">
      <c r="I1045507" s="3"/>
      <c r="J1045507" s="3"/>
      <c r="K1045507" s="3"/>
    </row>
    <row r="1045508" spans="9:11" x14ac:dyDescent="0.2">
      <c r="I1045508" s="3"/>
      <c r="J1045508" s="3"/>
      <c r="K1045508" s="3"/>
    </row>
    <row r="1045509" spans="9:11" x14ac:dyDescent="0.2">
      <c r="I1045509" s="3"/>
      <c r="J1045509" s="3"/>
      <c r="K1045509" s="3"/>
    </row>
    <row r="1045510" spans="9:11" x14ac:dyDescent="0.2">
      <c r="I1045510" s="3"/>
      <c r="J1045510" s="3"/>
      <c r="K1045510" s="3"/>
    </row>
    <row r="1045511" spans="9:11" x14ac:dyDescent="0.2">
      <c r="I1045511" s="3"/>
      <c r="J1045511" s="3"/>
      <c r="K1045511" s="3"/>
    </row>
    <row r="1045512" spans="9:11" x14ac:dyDescent="0.2">
      <c r="I1045512" s="3"/>
      <c r="J1045512" s="3"/>
      <c r="K1045512" s="3"/>
    </row>
    <row r="1045513" spans="9:11" x14ac:dyDescent="0.2">
      <c r="I1045513" s="3"/>
      <c r="J1045513" s="3"/>
      <c r="K1045513" s="3"/>
    </row>
    <row r="1045514" spans="9:11" x14ac:dyDescent="0.2">
      <c r="I1045514" s="3"/>
      <c r="J1045514" s="3"/>
      <c r="K1045514" s="3"/>
    </row>
    <row r="1045515" spans="9:11" x14ac:dyDescent="0.2">
      <c r="I1045515" s="3"/>
      <c r="J1045515" s="3"/>
      <c r="K1045515" s="3"/>
    </row>
    <row r="1045516" spans="9:11" x14ac:dyDescent="0.2">
      <c r="I1045516" s="3"/>
      <c r="J1045516" s="3"/>
      <c r="K1045516" s="3"/>
    </row>
    <row r="1045517" spans="9:11" x14ac:dyDescent="0.2">
      <c r="I1045517" s="3"/>
      <c r="J1045517" s="3"/>
      <c r="K1045517" s="3"/>
    </row>
    <row r="1045518" spans="9:11" x14ac:dyDescent="0.2">
      <c r="I1045518" s="3"/>
      <c r="J1045518" s="3"/>
      <c r="K1045518" s="3"/>
    </row>
    <row r="1045519" spans="9:11" x14ac:dyDescent="0.2">
      <c r="I1045519" s="3"/>
      <c r="J1045519" s="3"/>
      <c r="K1045519" s="3"/>
    </row>
    <row r="1045520" spans="9:11" x14ac:dyDescent="0.2">
      <c r="I1045520" s="3"/>
      <c r="J1045520" s="3"/>
      <c r="K1045520" s="3"/>
    </row>
    <row r="1045521" spans="9:11" x14ac:dyDescent="0.2">
      <c r="I1045521" s="3"/>
      <c r="J1045521" s="3"/>
      <c r="K1045521" s="3"/>
    </row>
    <row r="1045522" spans="9:11" x14ac:dyDescent="0.2">
      <c r="I1045522" s="3"/>
      <c r="J1045522" s="3"/>
      <c r="K1045522" s="3"/>
    </row>
    <row r="1045523" spans="9:11" x14ac:dyDescent="0.2">
      <c r="I1045523" s="3"/>
      <c r="J1045523" s="3"/>
      <c r="K1045523" s="3"/>
    </row>
    <row r="1045524" spans="9:11" x14ac:dyDescent="0.2">
      <c r="I1045524" s="3"/>
      <c r="J1045524" s="3"/>
      <c r="K1045524" s="3"/>
    </row>
    <row r="1045525" spans="9:11" x14ac:dyDescent="0.2">
      <c r="I1045525" s="3"/>
      <c r="J1045525" s="3"/>
      <c r="K1045525" s="3"/>
    </row>
    <row r="1045526" spans="9:11" x14ac:dyDescent="0.2">
      <c r="I1045526" s="3"/>
      <c r="J1045526" s="3"/>
      <c r="K1045526" s="3"/>
    </row>
    <row r="1045527" spans="9:11" x14ac:dyDescent="0.2">
      <c r="I1045527" s="3"/>
      <c r="J1045527" s="3"/>
      <c r="K1045527" s="3"/>
    </row>
    <row r="1045528" spans="9:11" x14ac:dyDescent="0.2">
      <c r="I1045528" s="3"/>
      <c r="J1045528" s="3"/>
      <c r="K1045528" s="3"/>
    </row>
    <row r="1045529" spans="9:11" x14ac:dyDescent="0.2">
      <c r="I1045529" s="3"/>
      <c r="J1045529" s="3"/>
      <c r="K1045529" s="3"/>
    </row>
    <row r="1045530" spans="9:11" x14ac:dyDescent="0.2">
      <c r="I1045530" s="3"/>
      <c r="J1045530" s="3"/>
      <c r="K1045530" s="3"/>
    </row>
    <row r="1045531" spans="9:11" x14ac:dyDescent="0.2">
      <c r="I1045531" s="3"/>
      <c r="J1045531" s="3"/>
      <c r="K1045531" s="3"/>
    </row>
    <row r="1045532" spans="9:11" x14ac:dyDescent="0.2">
      <c r="I1045532" s="3"/>
      <c r="J1045532" s="3"/>
      <c r="K1045532" s="3"/>
    </row>
    <row r="1045533" spans="9:11" x14ac:dyDescent="0.2">
      <c r="I1045533" s="3"/>
      <c r="J1045533" s="3"/>
      <c r="K1045533" s="3"/>
    </row>
    <row r="1045534" spans="9:11" x14ac:dyDescent="0.2">
      <c r="I1045534" s="3"/>
      <c r="J1045534" s="3"/>
      <c r="K1045534" s="3"/>
    </row>
    <row r="1045535" spans="9:11" x14ac:dyDescent="0.2">
      <c r="I1045535" s="3"/>
      <c r="J1045535" s="3"/>
      <c r="K1045535" s="3"/>
    </row>
    <row r="1045536" spans="9:11" x14ac:dyDescent="0.2">
      <c r="I1045536" s="3"/>
      <c r="J1045536" s="3"/>
      <c r="K1045536" s="3"/>
    </row>
    <row r="1045537" spans="9:11" x14ac:dyDescent="0.2">
      <c r="I1045537" s="3"/>
      <c r="J1045537" s="3"/>
      <c r="K1045537" s="3"/>
    </row>
    <row r="1045538" spans="9:11" x14ac:dyDescent="0.2">
      <c r="I1045538" s="3"/>
      <c r="J1045538" s="3"/>
      <c r="K1045538" s="3"/>
    </row>
    <row r="1045539" spans="9:11" x14ac:dyDescent="0.2">
      <c r="I1045539" s="3"/>
      <c r="J1045539" s="3"/>
      <c r="K1045539" s="3"/>
    </row>
    <row r="1045540" spans="9:11" x14ac:dyDescent="0.2">
      <c r="I1045540" s="3"/>
      <c r="J1045540" s="3"/>
      <c r="K1045540" s="3"/>
    </row>
    <row r="1045541" spans="9:11" x14ac:dyDescent="0.2">
      <c r="I1045541" s="3"/>
      <c r="J1045541" s="3"/>
      <c r="K1045541" s="3"/>
    </row>
    <row r="1045542" spans="9:11" x14ac:dyDescent="0.2">
      <c r="I1045542" s="3"/>
      <c r="J1045542" s="3"/>
      <c r="K1045542" s="3"/>
    </row>
    <row r="1045543" spans="9:11" x14ac:dyDescent="0.2">
      <c r="I1045543" s="3"/>
      <c r="J1045543" s="3"/>
      <c r="K1045543" s="3"/>
    </row>
    <row r="1045544" spans="9:11" x14ac:dyDescent="0.2">
      <c r="I1045544" s="3"/>
      <c r="J1045544" s="3"/>
      <c r="K1045544" s="3"/>
    </row>
    <row r="1045545" spans="9:11" x14ac:dyDescent="0.2">
      <c r="I1045545" s="3"/>
      <c r="J1045545" s="3"/>
      <c r="K1045545" s="3"/>
    </row>
    <row r="1045546" spans="9:11" x14ac:dyDescent="0.2">
      <c r="I1045546" s="3"/>
      <c r="J1045546" s="3"/>
      <c r="K1045546" s="3"/>
    </row>
    <row r="1045547" spans="9:11" x14ac:dyDescent="0.2">
      <c r="I1045547" s="3"/>
      <c r="J1045547" s="3"/>
      <c r="K1045547" s="3"/>
    </row>
    <row r="1045548" spans="9:11" x14ac:dyDescent="0.2">
      <c r="I1045548" s="3"/>
      <c r="J1045548" s="3"/>
      <c r="K1045548" s="3"/>
    </row>
    <row r="1045549" spans="9:11" x14ac:dyDescent="0.2">
      <c r="I1045549" s="3"/>
      <c r="J1045549" s="3"/>
      <c r="K1045549" s="3"/>
    </row>
    <row r="1045550" spans="9:11" x14ac:dyDescent="0.2">
      <c r="I1045550" s="3"/>
      <c r="J1045550" s="3"/>
      <c r="K1045550" s="3"/>
    </row>
    <row r="1045551" spans="9:11" x14ac:dyDescent="0.2">
      <c r="I1045551" s="3"/>
      <c r="J1045551" s="3"/>
      <c r="K1045551" s="3"/>
    </row>
    <row r="1045552" spans="9:11" x14ac:dyDescent="0.2">
      <c r="I1045552" s="3"/>
      <c r="J1045552" s="3"/>
      <c r="K1045552" s="3"/>
    </row>
    <row r="1045553" spans="9:11" x14ac:dyDescent="0.2">
      <c r="I1045553" s="3"/>
      <c r="J1045553" s="3"/>
      <c r="K1045553" s="3"/>
    </row>
    <row r="1045554" spans="9:11" x14ac:dyDescent="0.2">
      <c r="I1045554" s="3"/>
      <c r="J1045554" s="3"/>
      <c r="K1045554" s="3"/>
    </row>
    <row r="1045555" spans="9:11" x14ac:dyDescent="0.2">
      <c r="I1045555" s="3"/>
      <c r="J1045555" s="3"/>
      <c r="K1045555" s="3"/>
    </row>
    <row r="1045556" spans="9:11" x14ac:dyDescent="0.2">
      <c r="I1045556" s="3"/>
      <c r="J1045556" s="3"/>
      <c r="K1045556" s="3"/>
    </row>
    <row r="1045557" spans="9:11" x14ac:dyDescent="0.2">
      <c r="I1045557" s="3"/>
      <c r="J1045557" s="3"/>
      <c r="K1045557" s="3"/>
    </row>
    <row r="1045558" spans="9:11" x14ac:dyDescent="0.2">
      <c r="I1045558" s="3"/>
      <c r="J1045558" s="3"/>
      <c r="K1045558" s="3"/>
    </row>
    <row r="1045559" spans="9:11" x14ac:dyDescent="0.2">
      <c r="I1045559" s="3"/>
      <c r="J1045559" s="3"/>
      <c r="K1045559" s="3"/>
    </row>
    <row r="1045560" spans="9:11" x14ac:dyDescent="0.2">
      <c r="I1045560" s="3"/>
      <c r="J1045560" s="3"/>
      <c r="K1045560" s="3"/>
    </row>
    <row r="1045561" spans="9:11" x14ac:dyDescent="0.2">
      <c r="I1045561" s="3"/>
      <c r="J1045561" s="3"/>
      <c r="K1045561" s="3"/>
    </row>
    <row r="1045562" spans="9:11" x14ac:dyDescent="0.2">
      <c r="I1045562" s="3"/>
      <c r="J1045562" s="3"/>
      <c r="K1045562" s="3"/>
    </row>
    <row r="1045563" spans="9:11" x14ac:dyDescent="0.2">
      <c r="I1045563" s="3"/>
      <c r="J1045563" s="3"/>
      <c r="K1045563" s="3"/>
    </row>
    <row r="1045564" spans="9:11" x14ac:dyDescent="0.2">
      <c r="I1045564" s="3"/>
      <c r="J1045564" s="3"/>
      <c r="K1045564" s="3"/>
    </row>
    <row r="1045565" spans="9:11" x14ac:dyDescent="0.2">
      <c r="I1045565" s="3"/>
      <c r="J1045565" s="3"/>
      <c r="K1045565" s="3"/>
    </row>
    <row r="1045566" spans="9:11" x14ac:dyDescent="0.2">
      <c r="I1045566" s="3"/>
      <c r="J1045566" s="3"/>
      <c r="K1045566" s="3"/>
    </row>
    <row r="1045567" spans="9:11" x14ac:dyDescent="0.2">
      <c r="I1045567" s="3"/>
      <c r="J1045567" s="3"/>
      <c r="K1045567" s="3"/>
    </row>
    <row r="1045568" spans="9:11" x14ac:dyDescent="0.2">
      <c r="I1045568" s="3"/>
      <c r="J1045568" s="3"/>
      <c r="K1045568" s="3"/>
    </row>
    <row r="1045569" spans="9:11" x14ac:dyDescent="0.2">
      <c r="I1045569" s="3"/>
      <c r="J1045569" s="3"/>
      <c r="K1045569" s="3"/>
    </row>
    <row r="1045570" spans="9:11" x14ac:dyDescent="0.2">
      <c r="I1045570" s="3"/>
      <c r="J1045570" s="3"/>
      <c r="K1045570" s="3"/>
    </row>
    <row r="1045571" spans="9:11" x14ac:dyDescent="0.2">
      <c r="I1045571" s="3"/>
      <c r="J1045571" s="3"/>
      <c r="K1045571" s="3"/>
    </row>
    <row r="1045572" spans="9:11" x14ac:dyDescent="0.2">
      <c r="I1045572" s="3"/>
      <c r="J1045572" s="3"/>
      <c r="K1045572" s="3"/>
    </row>
    <row r="1045573" spans="9:11" x14ac:dyDescent="0.2">
      <c r="I1045573" s="3"/>
      <c r="J1045573" s="3"/>
      <c r="K1045573" s="3"/>
    </row>
    <row r="1045574" spans="9:11" x14ac:dyDescent="0.2">
      <c r="I1045574" s="3"/>
      <c r="J1045574" s="3"/>
      <c r="K1045574" s="3"/>
    </row>
    <row r="1045575" spans="9:11" x14ac:dyDescent="0.2">
      <c r="I1045575" s="3"/>
      <c r="J1045575" s="3"/>
      <c r="K1045575" s="3"/>
    </row>
    <row r="1045576" spans="9:11" x14ac:dyDescent="0.2">
      <c r="I1045576" s="3"/>
      <c r="J1045576" s="3"/>
      <c r="K1045576" s="3"/>
    </row>
    <row r="1045577" spans="9:11" x14ac:dyDescent="0.2">
      <c r="I1045577" s="3"/>
      <c r="J1045577" s="3"/>
      <c r="K1045577" s="3"/>
    </row>
    <row r="1045578" spans="9:11" x14ac:dyDescent="0.2">
      <c r="I1045578" s="3"/>
      <c r="J1045578" s="3"/>
      <c r="K1045578" s="3"/>
    </row>
    <row r="1045579" spans="9:11" x14ac:dyDescent="0.2">
      <c r="I1045579" s="3"/>
      <c r="J1045579" s="3"/>
      <c r="K1045579" s="3"/>
    </row>
    <row r="1045580" spans="9:11" x14ac:dyDescent="0.2">
      <c r="I1045580" s="3"/>
      <c r="J1045580" s="3"/>
      <c r="K1045580" s="3"/>
    </row>
    <row r="1045581" spans="9:11" x14ac:dyDescent="0.2">
      <c r="I1045581" s="3"/>
      <c r="J1045581" s="3"/>
      <c r="K1045581" s="3"/>
    </row>
    <row r="1045582" spans="9:11" x14ac:dyDescent="0.2">
      <c r="I1045582" s="3"/>
      <c r="J1045582" s="3"/>
      <c r="K1045582" s="3"/>
    </row>
    <row r="1045583" spans="9:11" x14ac:dyDescent="0.2">
      <c r="I1045583" s="3"/>
      <c r="J1045583" s="3"/>
      <c r="K1045583" s="3"/>
    </row>
    <row r="1045584" spans="9:11" x14ac:dyDescent="0.2">
      <c r="I1045584" s="3"/>
      <c r="J1045584" s="3"/>
      <c r="K1045584" s="3"/>
    </row>
    <row r="1045585" spans="9:11" x14ac:dyDescent="0.2">
      <c r="I1045585" s="3"/>
      <c r="J1045585" s="3"/>
      <c r="K1045585" s="3"/>
    </row>
    <row r="1045586" spans="9:11" x14ac:dyDescent="0.2">
      <c r="I1045586" s="3"/>
      <c r="J1045586" s="3"/>
      <c r="K1045586" s="3"/>
    </row>
    <row r="1045587" spans="9:11" x14ac:dyDescent="0.2">
      <c r="I1045587" s="3"/>
      <c r="J1045587" s="3"/>
      <c r="K1045587" s="3"/>
    </row>
    <row r="1045588" spans="9:11" x14ac:dyDescent="0.2">
      <c r="I1045588" s="3"/>
      <c r="J1045588" s="3"/>
      <c r="K1045588" s="3"/>
    </row>
    <row r="1045589" spans="9:11" x14ac:dyDescent="0.2">
      <c r="I1045589" s="3"/>
      <c r="J1045589" s="3"/>
      <c r="K1045589" s="3"/>
    </row>
    <row r="1045590" spans="9:11" x14ac:dyDescent="0.2">
      <c r="I1045590" s="3"/>
      <c r="J1045590" s="3"/>
      <c r="K1045590" s="3"/>
    </row>
    <row r="1045591" spans="9:11" x14ac:dyDescent="0.2">
      <c r="I1045591" s="3"/>
      <c r="J1045591" s="3"/>
      <c r="K1045591" s="3"/>
    </row>
    <row r="1045592" spans="9:11" x14ac:dyDescent="0.2">
      <c r="I1045592" s="3"/>
      <c r="J1045592" s="3"/>
      <c r="K1045592" s="3"/>
    </row>
    <row r="1045593" spans="9:11" x14ac:dyDescent="0.2">
      <c r="I1045593" s="3"/>
      <c r="J1045593" s="3"/>
      <c r="K1045593" s="3"/>
    </row>
    <row r="1045594" spans="9:11" x14ac:dyDescent="0.2">
      <c r="I1045594" s="3"/>
      <c r="J1045594" s="3"/>
      <c r="K1045594" s="3"/>
    </row>
    <row r="1045595" spans="9:11" x14ac:dyDescent="0.2">
      <c r="I1045595" s="3"/>
      <c r="J1045595" s="3"/>
      <c r="K1045595" s="3"/>
    </row>
    <row r="1045596" spans="9:11" x14ac:dyDescent="0.2">
      <c r="I1045596" s="3"/>
      <c r="J1045596" s="3"/>
      <c r="K1045596" s="3"/>
    </row>
    <row r="1045597" spans="9:11" x14ac:dyDescent="0.2">
      <c r="I1045597" s="3"/>
      <c r="J1045597" s="3"/>
      <c r="K1045597" s="3"/>
    </row>
    <row r="1045598" spans="9:11" x14ac:dyDescent="0.2">
      <c r="I1045598" s="3"/>
      <c r="J1045598" s="3"/>
      <c r="K1045598" s="3"/>
    </row>
    <row r="1045599" spans="9:11" x14ac:dyDescent="0.2">
      <c r="I1045599" s="3"/>
      <c r="J1045599" s="3"/>
      <c r="K1045599" s="3"/>
    </row>
    <row r="1045600" spans="9:11" x14ac:dyDescent="0.2">
      <c r="I1045600" s="3"/>
      <c r="J1045600" s="3"/>
      <c r="K1045600" s="3"/>
    </row>
    <row r="1045601" spans="9:11" x14ac:dyDescent="0.2">
      <c r="I1045601" s="3"/>
      <c r="J1045601" s="3"/>
      <c r="K1045601" s="3"/>
    </row>
    <row r="1045602" spans="9:11" x14ac:dyDescent="0.2">
      <c r="I1045602" s="3"/>
      <c r="J1045602" s="3"/>
      <c r="K1045602" s="3"/>
    </row>
    <row r="1045603" spans="9:11" x14ac:dyDescent="0.2">
      <c r="I1045603" s="3"/>
      <c r="J1045603" s="3"/>
      <c r="K1045603" s="3"/>
    </row>
    <row r="1045604" spans="9:11" x14ac:dyDescent="0.2">
      <c r="I1045604" s="3"/>
      <c r="J1045604" s="3"/>
      <c r="K1045604" s="3"/>
    </row>
    <row r="1045605" spans="9:11" x14ac:dyDescent="0.2">
      <c r="I1045605" s="3"/>
      <c r="J1045605" s="3"/>
      <c r="K1045605" s="3"/>
    </row>
    <row r="1045606" spans="9:11" x14ac:dyDescent="0.2">
      <c r="I1045606" s="3"/>
      <c r="J1045606" s="3"/>
      <c r="K1045606" s="3"/>
    </row>
    <row r="1045607" spans="9:11" x14ac:dyDescent="0.2">
      <c r="I1045607" s="3"/>
      <c r="J1045607" s="3"/>
      <c r="K1045607" s="3"/>
    </row>
    <row r="1045608" spans="9:11" x14ac:dyDescent="0.2">
      <c r="I1045608" s="3"/>
      <c r="J1045608" s="3"/>
      <c r="K1045608" s="3"/>
    </row>
    <row r="1045609" spans="9:11" x14ac:dyDescent="0.2">
      <c r="I1045609" s="3"/>
      <c r="J1045609" s="3"/>
      <c r="K1045609" s="3"/>
    </row>
    <row r="1045610" spans="9:11" x14ac:dyDescent="0.2">
      <c r="I1045610" s="3"/>
      <c r="J1045610" s="3"/>
      <c r="K1045610" s="3"/>
    </row>
    <row r="1045611" spans="9:11" x14ac:dyDescent="0.2">
      <c r="I1045611" s="3"/>
      <c r="J1045611" s="3"/>
      <c r="K1045611" s="3"/>
    </row>
    <row r="1045612" spans="9:11" x14ac:dyDescent="0.2">
      <c r="I1045612" s="3"/>
      <c r="J1045612" s="3"/>
      <c r="K1045612" s="3"/>
    </row>
    <row r="1045613" spans="9:11" x14ac:dyDescent="0.2">
      <c r="I1045613" s="3"/>
      <c r="J1045613" s="3"/>
      <c r="K1045613" s="3"/>
    </row>
    <row r="1045614" spans="9:11" x14ac:dyDescent="0.2">
      <c r="I1045614" s="3"/>
      <c r="J1045614" s="3"/>
      <c r="K1045614" s="3"/>
    </row>
    <row r="1045615" spans="9:11" x14ac:dyDescent="0.2">
      <c r="I1045615" s="3"/>
      <c r="J1045615" s="3"/>
      <c r="K1045615" s="3"/>
    </row>
    <row r="1045616" spans="9:11" x14ac:dyDescent="0.2">
      <c r="I1045616" s="3"/>
      <c r="J1045616" s="3"/>
      <c r="K1045616" s="3"/>
    </row>
    <row r="1045617" spans="9:11" x14ac:dyDescent="0.2">
      <c r="I1045617" s="3"/>
      <c r="J1045617" s="3"/>
      <c r="K1045617" s="3"/>
    </row>
    <row r="1045618" spans="9:11" x14ac:dyDescent="0.2">
      <c r="I1045618" s="3"/>
      <c r="J1045618" s="3"/>
      <c r="K1045618" s="3"/>
    </row>
    <row r="1045619" spans="9:11" x14ac:dyDescent="0.2">
      <c r="I1045619" s="3"/>
      <c r="J1045619" s="3"/>
      <c r="K1045619" s="3"/>
    </row>
    <row r="1045620" spans="9:11" x14ac:dyDescent="0.2">
      <c r="I1045620" s="3"/>
      <c r="J1045620" s="3"/>
      <c r="K1045620" s="3"/>
    </row>
    <row r="1045621" spans="9:11" x14ac:dyDescent="0.2">
      <c r="I1045621" s="3"/>
      <c r="J1045621" s="3"/>
      <c r="K1045621" s="3"/>
    </row>
    <row r="1045622" spans="9:11" x14ac:dyDescent="0.2">
      <c r="I1045622" s="3"/>
      <c r="J1045622" s="3"/>
      <c r="K1045622" s="3"/>
    </row>
    <row r="1045623" spans="9:11" x14ac:dyDescent="0.2">
      <c r="I1045623" s="3"/>
      <c r="J1045623" s="3"/>
      <c r="K1045623" s="3"/>
    </row>
    <row r="1045624" spans="9:11" x14ac:dyDescent="0.2">
      <c r="I1045624" s="3"/>
      <c r="J1045624" s="3"/>
      <c r="K1045624" s="3"/>
    </row>
    <row r="1045625" spans="9:11" x14ac:dyDescent="0.2">
      <c r="I1045625" s="3"/>
      <c r="J1045625" s="3"/>
      <c r="K1045625" s="3"/>
    </row>
    <row r="1045626" spans="9:11" x14ac:dyDescent="0.2">
      <c r="I1045626" s="3"/>
      <c r="J1045626" s="3"/>
      <c r="K1045626" s="3"/>
    </row>
    <row r="1045627" spans="9:11" x14ac:dyDescent="0.2">
      <c r="I1045627" s="3"/>
      <c r="J1045627" s="3"/>
      <c r="K1045627" s="3"/>
    </row>
    <row r="1045628" spans="9:11" x14ac:dyDescent="0.2">
      <c r="I1045628" s="3"/>
      <c r="J1045628" s="3"/>
      <c r="K1045628" s="3"/>
    </row>
    <row r="1045629" spans="9:11" x14ac:dyDescent="0.2">
      <c r="I1045629" s="3"/>
      <c r="J1045629" s="3"/>
      <c r="K1045629" s="3"/>
    </row>
    <row r="1045630" spans="9:11" x14ac:dyDescent="0.2">
      <c r="I1045630" s="3"/>
      <c r="J1045630" s="3"/>
      <c r="K1045630" s="3"/>
    </row>
    <row r="1045631" spans="9:11" x14ac:dyDescent="0.2">
      <c r="I1045631" s="3"/>
      <c r="J1045631" s="3"/>
      <c r="K1045631" s="3"/>
    </row>
    <row r="1045632" spans="9:11" x14ac:dyDescent="0.2">
      <c r="I1045632" s="3"/>
      <c r="J1045632" s="3"/>
      <c r="K1045632" s="3"/>
    </row>
    <row r="1045633" spans="9:11" x14ac:dyDescent="0.2">
      <c r="I1045633" s="3"/>
      <c r="J1045633" s="3"/>
      <c r="K1045633" s="3"/>
    </row>
    <row r="1045634" spans="9:11" x14ac:dyDescent="0.2">
      <c r="I1045634" s="3"/>
      <c r="J1045634" s="3"/>
      <c r="K1045634" s="3"/>
    </row>
    <row r="1045635" spans="9:11" x14ac:dyDescent="0.2">
      <c r="I1045635" s="3"/>
      <c r="J1045635" s="3"/>
      <c r="K1045635" s="3"/>
    </row>
    <row r="1045636" spans="9:11" x14ac:dyDescent="0.2">
      <c r="I1045636" s="3"/>
      <c r="J1045636" s="3"/>
      <c r="K1045636" s="3"/>
    </row>
    <row r="1045637" spans="9:11" x14ac:dyDescent="0.2">
      <c r="I1045637" s="3"/>
      <c r="J1045637" s="3"/>
      <c r="K1045637" s="3"/>
    </row>
    <row r="1045638" spans="9:11" x14ac:dyDescent="0.2">
      <c r="I1045638" s="3"/>
      <c r="J1045638" s="3"/>
      <c r="K1045638" s="3"/>
    </row>
    <row r="1045639" spans="9:11" x14ac:dyDescent="0.2">
      <c r="I1045639" s="3"/>
      <c r="J1045639" s="3"/>
      <c r="K1045639" s="3"/>
    </row>
    <row r="1045640" spans="9:11" x14ac:dyDescent="0.2">
      <c r="I1045640" s="3"/>
      <c r="J1045640" s="3"/>
      <c r="K1045640" s="3"/>
    </row>
    <row r="1045641" spans="9:11" x14ac:dyDescent="0.2">
      <c r="I1045641" s="3"/>
      <c r="J1045641" s="3"/>
      <c r="K1045641" s="3"/>
    </row>
    <row r="1045642" spans="9:11" x14ac:dyDescent="0.2">
      <c r="I1045642" s="3"/>
      <c r="J1045642" s="3"/>
      <c r="K1045642" s="3"/>
    </row>
    <row r="1045643" spans="9:11" x14ac:dyDescent="0.2">
      <c r="I1045643" s="3"/>
      <c r="J1045643" s="3"/>
      <c r="K1045643" s="3"/>
    </row>
    <row r="1045644" spans="9:11" x14ac:dyDescent="0.2">
      <c r="I1045644" s="3"/>
      <c r="J1045644" s="3"/>
      <c r="K1045644" s="3"/>
    </row>
    <row r="1045645" spans="9:11" x14ac:dyDescent="0.2">
      <c r="I1045645" s="3"/>
      <c r="J1045645" s="3"/>
      <c r="K1045645" s="3"/>
    </row>
    <row r="1045646" spans="9:11" x14ac:dyDescent="0.2">
      <c r="I1045646" s="3"/>
      <c r="J1045646" s="3"/>
      <c r="K1045646" s="3"/>
    </row>
    <row r="1045647" spans="9:11" x14ac:dyDescent="0.2">
      <c r="I1045647" s="3"/>
      <c r="J1045647" s="3"/>
      <c r="K1045647" s="3"/>
    </row>
    <row r="1045648" spans="9:11" x14ac:dyDescent="0.2">
      <c r="I1045648" s="3"/>
      <c r="J1045648" s="3"/>
      <c r="K1045648" s="3"/>
    </row>
    <row r="1045649" spans="9:11" x14ac:dyDescent="0.2">
      <c r="I1045649" s="3"/>
      <c r="J1045649" s="3"/>
      <c r="K1045649" s="3"/>
    </row>
    <row r="1045650" spans="9:11" x14ac:dyDescent="0.2">
      <c r="I1045650" s="3"/>
      <c r="J1045650" s="3"/>
      <c r="K1045650" s="3"/>
    </row>
    <row r="1045651" spans="9:11" x14ac:dyDescent="0.2">
      <c r="I1045651" s="3"/>
      <c r="J1045651" s="3"/>
      <c r="K1045651" s="3"/>
    </row>
    <row r="1045652" spans="9:11" x14ac:dyDescent="0.2">
      <c r="I1045652" s="3"/>
      <c r="J1045652" s="3"/>
      <c r="K1045652" s="3"/>
    </row>
    <row r="1045653" spans="9:11" x14ac:dyDescent="0.2">
      <c r="I1045653" s="3"/>
      <c r="J1045653" s="3"/>
      <c r="K1045653" s="3"/>
    </row>
    <row r="1045654" spans="9:11" x14ac:dyDescent="0.2">
      <c r="I1045654" s="3"/>
      <c r="J1045654" s="3"/>
      <c r="K1045654" s="3"/>
    </row>
    <row r="1045655" spans="9:11" x14ac:dyDescent="0.2">
      <c r="I1045655" s="3"/>
      <c r="J1045655" s="3"/>
      <c r="K1045655" s="3"/>
    </row>
    <row r="1045656" spans="9:11" x14ac:dyDescent="0.2">
      <c r="I1045656" s="3"/>
      <c r="J1045656" s="3"/>
      <c r="K1045656" s="3"/>
    </row>
    <row r="1045657" spans="9:11" x14ac:dyDescent="0.2">
      <c r="I1045657" s="3"/>
      <c r="J1045657" s="3"/>
      <c r="K1045657" s="3"/>
    </row>
    <row r="1045658" spans="9:11" x14ac:dyDescent="0.2">
      <c r="I1045658" s="3"/>
      <c r="J1045658" s="3"/>
      <c r="K1045658" s="3"/>
    </row>
    <row r="1045659" spans="9:11" x14ac:dyDescent="0.2">
      <c r="I1045659" s="3"/>
      <c r="J1045659" s="3"/>
      <c r="K1045659" s="3"/>
    </row>
    <row r="1045660" spans="9:11" x14ac:dyDescent="0.2">
      <c r="I1045660" s="3"/>
      <c r="J1045660" s="3"/>
      <c r="K1045660" s="3"/>
    </row>
    <row r="1045661" spans="9:11" x14ac:dyDescent="0.2">
      <c r="I1045661" s="3"/>
      <c r="J1045661" s="3"/>
      <c r="K1045661" s="3"/>
    </row>
    <row r="1045662" spans="9:11" x14ac:dyDescent="0.2">
      <c r="I1045662" s="3"/>
      <c r="J1045662" s="3"/>
      <c r="K1045662" s="3"/>
    </row>
    <row r="1045663" spans="9:11" x14ac:dyDescent="0.2">
      <c r="I1045663" s="3"/>
      <c r="J1045663" s="3"/>
      <c r="K1045663" s="3"/>
    </row>
    <row r="1045664" spans="9:11" x14ac:dyDescent="0.2">
      <c r="I1045664" s="3"/>
      <c r="J1045664" s="3"/>
      <c r="K1045664" s="3"/>
    </row>
    <row r="1045665" spans="9:11" x14ac:dyDescent="0.2">
      <c r="I1045665" s="3"/>
      <c r="J1045665" s="3"/>
      <c r="K1045665" s="3"/>
    </row>
    <row r="1045666" spans="9:11" x14ac:dyDescent="0.2">
      <c r="I1045666" s="3"/>
      <c r="J1045666" s="3"/>
      <c r="K1045666" s="3"/>
    </row>
    <row r="1045667" spans="9:11" x14ac:dyDescent="0.2">
      <c r="I1045667" s="3"/>
      <c r="J1045667" s="3"/>
      <c r="K1045667" s="3"/>
    </row>
    <row r="1045668" spans="9:11" x14ac:dyDescent="0.2">
      <c r="I1045668" s="3"/>
      <c r="J1045668" s="3"/>
      <c r="K1045668" s="3"/>
    </row>
    <row r="1045669" spans="9:11" x14ac:dyDescent="0.2">
      <c r="I1045669" s="3"/>
      <c r="J1045669" s="3"/>
      <c r="K1045669" s="3"/>
    </row>
    <row r="1045670" spans="9:11" x14ac:dyDescent="0.2">
      <c r="I1045670" s="3"/>
      <c r="J1045670" s="3"/>
      <c r="K1045670" s="3"/>
    </row>
    <row r="1045671" spans="9:11" x14ac:dyDescent="0.2">
      <c r="I1045671" s="3"/>
      <c r="J1045671" s="3"/>
      <c r="K1045671" s="3"/>
    </row>
    <row r="1045672" spans="9:11" x14ac:dyDescent="0.2">
      <c r="I1045672" s="3"/>
      <c r="J1045672" s="3"/>
      <c r="K1045672" s="3"/>
    </row>
    <row r="1045673" spans="9:11" x14ac:dyDescent="0.2">
      <c r="I1045673" s="3"/>
      <c r="J1045673" s="3"/>
      <c r="K1045673" s="3"/>
    </row>
    <row r="1045674" spans="9:11" x14ac:dyDescent="0.2">
      <c r="I1045674" s="3"/>
      <c r="J1045674" s="3"/>
      <c r="K1045674" s="3"/>
    </row>
    <row r="1045675" spans="9:11" x14ac:dyDescent="0.2">
      <c r="I1045675" s="3"/>
      <c r="J1045675" s="3"/>
      <c r="K1045675" s="3"/>
    </row>
    <row r="1045676" spans="9:11" x14ac:dyDescent="0.2">
      <c r="I1045676" s="3"/>
      <c r="J1045676" s="3"/>
      <c r="K1045676" s="3"/>
    </row>
    <row r="1045677" spans="9:11" x14ac:dyDescent="0.2">
      <c r="I1045677" s="3"/>
      <c r="J1045677" s="3"/>
      <c r="K1045677" s="3"/>
    </row>
    <row r="1045678" spans="9:11" x14ac:dyDescent="0.2">
      <c r="I1045678" s="3"/>
      <c r="J1045678" s="3"/>
      <c r="K1045678" s="3"/>
    </row>
    <row r="1045679" spans="9:11" x14ac:dyDescent="0.2">
      <c r="I1045679" s="3"/>
      <c r="J1045679" s="3"/>
      <c r="K1045679" s="3"/>
    </row>
    <row r="1045680" spans="9:11" x14ac:dyDescent="0.2">
      <c r="I1045680" s="3"/>
      <c r="J1045680" s="3"/>
      <c r="K1045680" s="3"/>
    </row>
    <row r="1045681" spans="9:11" x14ac:dyDescent="0.2">
      <c r="I1045681" s="3"/>
      <c r="J1045681" s="3"/>
      <c r="K1045681" s="3"/>
    </row>
    <row r="1045682" spans="9:11" x14ac:dyDescent="0.2">
      <c r="I1045682" s="3"/>
      <c r="J1045682" s="3"/>
      <c r="K1045682" s="3"/>
    </row>
    <row r="1045683" spans="9:11" x14ac:dyDescent="0.2">
      <c r="I1045683" s="3"/>
      <c r="J1045683" s="3"/>
      <c r="K1045683" s="3"/>
    </row>
    <row r="1045684" spans="9:11" x14ac:dyDescent="0.2">
      <c r="I1045684" s="3"/>
      <c r="J1045684" s="3"/>
      <c r="K1045684" s="3"/>
    </row>
    <row r="1045685" spans="9:11" x14ac:dyDescent="0.2">
      <c r="I1045685" s="3"/>
      <c r="J1045685" s="3"/>
      <c r="K1045685" s="3"/>
    </row>
    <row r="1045686" spans="9:11" x14ac:dyDescent="0.2">
      <c r="I1045686" s="3"/>
      <c r="J1045686" s="3"/>
      <c r="K1045686" s="3"/>
    </row>
    <row r="1045687" spans="9:11" x14ac:dyDescent="0.2">
      <c r="I1045687" s="3"/>
      <c r="J1045687" s="3"/>
      <c r="K1045687" s="3"/>
    </row>
    <row r="1045688" spans="9:11" x14ac:dyDescent="0.2">
      <c r="I1045688" s="3"/>
      <c r="J1045688" s="3"/>
      <c r="K1045688" s="3"/>
    </row>
    <row r="1045689" spans="9:11" x14ac:dyDescent="0.2">
      <c r="I1045689" s="3"/>
      <c r="J1045689" s="3"/>
      <c r="K1045689" s="3"/>
    </row>
    <row r="1045690" spans="9:11" x14ac:dyDescent="0.2">
      <c r="I1045690" s="3"/>
      <c r="J1045690" s="3"/>
      <c r="K1045690" s="3"/>
    </row>
    <row r="1045691" spans="9:11" x14ac:dyDescent="0.2">
      <c r="I1045691" s="3"/>
      <c r="J1045691" s="3"/>
      <c r="K1045691" s="3"/>
    </row>
    <row r="1045692" spans="9:11" x14ac:dyDescent="0.2">
      <c r="I1045692" s="3"/>
      <c r="J1045692" s="3"/>
      <c r="K1045692" s="3"/>
    </row>
    <row r="1045693" spans="9:11" x14ac:dyDescent="0.2">
      <c r="I1045693" s="3"/>
      <c r="J1045693" s="3"/>
      <c r="K1045693" s="3"/>
    </row>
    <row r="1045694" spans="9:11" x14ac:dyDescent="0.2">
      <c r="I1045694" s="3"/>
      <c r="J1045694" s="3"/>
      <c r="K1045694" s="3"/>
    </row>
    <row r="1045695" spans="9:11" x14ac:dyDescent="0.2">
      <c r="I1045695" s="3"/>
      <c r="J1045695" s="3"/>
      <c r="K1045695" s="3"/>
    </row>
    <row r="1045696" spans="9:11" x14ac:dyDescent="0.2">
      <c r="I1045696" s="3"/>
      <c r="J1045696" s="3"/>
      <c r="K1045696" s="3"/>
    </row>
    <row r="1045697" spans="9:11" x14ac:dyDescent="0.2">
      <c r="I1045697" s="3"/>
      <c r="J1045697" s="3"/>
      <c r="K1045697" s="3"/>
    </row>
    <row r="1045698" spans="9:11" x14ac:dyDescent="0.2">
      <c r="I1045698" s="3"/>
      <c r="J1045698" s="3"/>
      <c r="K1045698" s="3"/>
    </row>
    <row r="1045699" spans="9:11" x14ac:dyDescent="0.2">
      <c r="I1045699" s="3"/>
      <c r="J1045699" s="3"/>
      <c r="K1045699" s="3"/>
    </row>
    <row r="1045700" spans="9:11" x14ac:dyDescent="0.2">
      <c r="I1045700" s="3"/>
      <c r="J1045700" s="3"/>
      <c r="K1045700" s="3"/>
    </row>
    <row r="1045701" spans="9:11" x14ac:dyDescent="0.2">
      <c r="I1045701" s="3"/>
      <c r="J1045701" s="3"/>
      <c r="K1045701" s="3"/>
    </row>
    <row r="1045702" spans="9:11" x14ac:dyDescent="0.2">
      <c r="I1045702" s="3"/>
      <c r="J1045702" s="3"/>
      <c r="K1045702" s="3"/>
    </row>
    <row r="1045703" spans="9:11" x14ac:dyDescent="0.2">
      <c r="I1045703" s="3"/>
      <c r="J1045703" s="3"/>
      <c r="K1045703" s="3"/>
    </row>
    <row r="1045704" spans="9:11" x14ac:dyDescent="0.2">
      <c r="I1045704" s="3"/>
      <c r="J1045704" s="3"/>
      <c r="K1045704" s="3"/>
    </row>
    <row r="1045705" spans="9:11" x14ac:dyDescent="0.2">
      <c r="I1045705" s="3"/>
      <c r="J1045705" s="3"/>
      <c r="K1045705" s="3"/>
    </row>
    <row r="1045706" spans="9:11" x14ac:dyDescent="0.2">
      <c r="I1045706" s="3"/>
      <c r="J1045706" s="3"/>
      <c r="K1045706" s="3"/>
    </row>
    <row r="1045707" spans="9:11" x14ac:dyDescent="0.2">
      <c r="I1045707" s="3"/>
      <c r="J1045707" s="3"/>
      <c r="K1045707" s="3"/>
    </row>
    <row r="1045708" spans="9:11" x14ac:dyDescent="0.2">
      <c r="I1045708" s="3"/>
      <c r="J1045708" s="3"/>
      <c r="K1045708" s="3"/>
    </row>
    <row r="1045709" spans="9:11" x14ac:dyDescent="0.2">
      <c r="I1045709" s="3"/>
      <c r="J1045709" s="3"/>
      <c r="K1045709" s="3"/>
    </row>
    <row r="1045710" spans="9:11" x14ac:dyDescent="0.2">
      <c r="I1045710" s="3"/>
      <c r="J1045710" s="3"/>
      <c r="K1045710" s="3"/>
    </row>
    <row r="1045711" spans="9:11" x14ac:dyDescent="0.2">
      <c r="I1045711" s="3"/>
      <c r="J1045711" s="3"/>
      <c r="K1045711" s="3"/>
    </row>
    <row r="1045712" spans="9:11" x14ac:dyDescent="0.2">
      <c r="I1045712" s="3"/>
      <c r="J1045712" s="3"/>
      <c r="K1045712" s="3"/>
    </row>
    <row r="1045713" spans="9:11" x14ac:dyDescent="0.2">
      <c r="I1045713" s="3"/>
      <c r="J1045713" s="3"/>
      <c r="K1045713" s="3"/>
    </row>
    <row r="1045714" spans="9:11" x14ac:dyDescent="0.2">
      <c r="I1045714" s="3"/>
      <c r="J1045714" s="3"/>
      <c r="K1045714" s="3"/>
    </row>
    <row r="1045715" spans="9:11" x14ac:dyDescent="0.2">
      <c r="I1045715" s="3"/>
      <c r="J1045715" s="3"/>
      <c r="K1045715" s="3"/>
    </row>
    <row r="1045716" spans="9:11" x14ac:dyDescent="0.2">
      <c r="I1045716" s="3"/>
      <c r="J1045716" s="3"/>
      <c r="K1045716" s="3"/>
    </row>
    <row r="1045717" spans="9:11" x14ac:dyDescent="0.2">
      <c r="I1045717" s="3"/>
      <c r="J1045717" s="3"/>
      <c r="K1045717" s="3"/>
    </row>
    <row r="1045718" spans="9:11" x14ac:dyDescent="0.2">
      <c r="I1045718" s="3"/>
      <c r="J1045718" s="3"/>
      <c r="K1045718" s="3"/>
    </row>
    <row r="1045719" spans="9:11" x14ac:dyDescent="0.2">
      <c r="I1045719" s="3"/>
      <c r="J1045719" s="3"/>
      <c r="K1045719" s="3"/>
    </row>
    <row r="1045720" spans="9:11" x14ac:dyDescent="0.2">
      <c r="I1045720" s="3"/>
      <c r="J1045720" s="3"/>
      <c r="K1045720" s="3"/>
    </row>
    <row r="1045721" spans="9:11" x14ac:dyDescent="0.2">
      <c r="I1045721" s="3"/>
      <c r="J1045721" s="3"/>
      <c r="K1045721" s="3"/>
    </row>
    <row r="1045722" spans="9:11" x14ac:dyDescent="0.2">
      <c r="I1045722" s="3"/>
      <c r="J1045722" s="3"/>
      <c r="K1045722" s="3"/>
    </row>
    <row r="1045723" spans="9:11" x14ac:dyDescent="0.2">
      <c r="I1045723" s="3"/>
      <c r="J1045723" s="3"/>
      <c r="K1045723" s="3"/>
    </row>
    <row r="1045724" spans="9:11" x14ac:dyDescent="0.2">
      <c r="I1045724" s="3"/>
      <c r="J1045724" s="3"/>
      <c r="K1045724" s="3"/>
    </row>
    <row r="1045725" spans="9:11" x14ac:dyDescent="0.2">
      <c r="I1045725" s="3"/>
      <c r="J1045725" s="3"/>
      <c r="K1045725" s="3"/>
    </row>
    <row r="1045726" spans="9:11" x14ac:dyDescent="0.2">
      <c r="I1045726" s="3"/>
      <c r="J1045726" s="3"/>
      <c r="K1045726" s="3"/>
    </row>
    <row r="1045727" spans="9:11" x14ac:dyDescent="0.2">
      <c r="I1045727" s="3"/>
      <c r="J1045727" s="3"/>
      <c r="K1045727" s="3"/>
    </row>
    <row r="1045728" spans="9:11" x14ac:dyDescent="0.2">
      <c r="I1045728" s="3"/>
      <c r="J1045728" s="3"/>
      <c r="K1045728" s="3"/>
    </row>
    <row r="1045729" spans="9:11" x14ac:dyDescent="0.2">
      <c r="I1045729" s="3"/>
      <c r="J1045729" s="3"/>
      <c r="K1045729" s="3"/>
    </row>
    <row r="1045730" spans="9:11" x14ac:dyDescent="0.2">
      <c r="I1045730" s="3"/>
      <c r="J1045730" s="3"/>
      <c r="K1045730" s="3"/>
    </row>
    <row r="1045731" spans="9:11" x14ac:dyDescent="0.2">
      <c r="I1045731" s="3"/>
      <c r="J1045731" s="3"/>
      <c r="K1045731" s="3"/>
    </row>
    <row r="1045732" spans="9:11" x14ac:dyDescent="0.2">
      <c r="I1045732" s="3"/>
      <c r="J1045732" s="3"/>
      <c r="K1045732" s="3"/>
    </row>
    <row r="1045733" spans="9:11" x14ac:dyDescent="0.2">
      <c r="I1045733" s="3"/>
      <c r="J1045733" s="3"/>
      <c r="K1045733" s="3"/>
    </row>
    <row r="1045734" spans="9:11" x14ac:dyDescent="0.2">
      <c r="I1045734" s="3"/>
      <c r="J1045734" s="3"/>
      <c r="K1045734" s="3"/>
    </row>
    <row r="1045735" spans="9:11" x14ac:dyDescent="0.2">
      <c r="I1045735" s="3"/>
      <c r="J1045735" s="3"/>
      <c r="K1045735" s="3"/>
    </row>
    <row r="1045736" spans="9:11" x14ac:dyDescent="0.2">
      <c r="I1045736" s="3"/>
      <c r="J1045736" s="3"/>
      <c r="K1045736" s="3"/>
    </row>
    <row r="1045737" spans="9:11" x14ac:dyDescent="0.2">
      <c r="I1045737" s="3"/>
      <c r="J1045737" s="3"/>
      <c r="K1045737" s="3"/>
    </row>
    <row r="1045738" spans="9:11" x14ac:dyDescent="0.2">
      <c r="I1045738" s="3"/>
      <c r="J1045738" s="3"/>
      <c r="K1045738" s="3"/>
    </row>
    <row r="1045739" spans="9:11" x14ac:dyDescent="0.2">
      <c r="I1045739" s="3"/>
      <c r="J1045739" s="3"/>
      <c r="K1045739" s="3"/>
    </row>
    <row r="1045740" spans="9:11" x14ac:dyDescent="0.2">
      <c r="I1045740" s="3"/>
      <c r="J1045740" s="3"/>
      <c r="K1045740" s="3"/>
    </row>
    <row r="1045741" spans="9:11" x14ac:dyDescent="0.2">
      <c r="I1045741" s="3"/>
      <c r="J1045741" s="3"/>
      <c r="K1045741" s="3"/>
    </row>
    <row r="1045742" spans="9:11" x14ac:dyDescent="0.2">
      <c r="I1045742" s="3"/>
      <c r="J1045742" s="3"/>
      <c r="K1045742" s="3"/>
    </row>
    <row r="1045743" spans="9:11" x14ac:dyDescent="0.2">
      <c r="I1045743" s="3"/>
      <c r="J1045743" s="3"/>
      <c r="K1045743" s="3"/>
    </row>
    <row r="1045744" spans="9:11" x14ac:dyDescent="0.2">
      <c r="I1045744" s="3"/>
      <c r="J1045744" s="3"/>
      <c r="K1045744" s="3"/>
    </row>
    <row r="1045745" spans="9:11" x14ac:dyDescent="0.2">
      <c r="I1045745" s="3"/>
      <c r="J1045745" s="3"/>
      <c r="K1045745" s="3"/>
    </row>
    <row r="1045746" spans="9:11" x14ac:dyDescent="0.2">
      <c r="I1045746" s="3"/>
      <c r="J1045746" s="3"/>
      <c r="K1045746" s="3"/>
    </row>
    <row r="1045747" spans="9:11" x14ac:dyDescent="0.2">
      <c r="I1045747" s="3"/>
      <c r="J1045747" s="3"/>
      <c r="K1045747" s="3"/>
    </row>
    <row r="1045748" spans="9:11" x14ac:dyDescent="0.2">
      <c r="I1045748" s="3"/>
      <c r="J1045748" s="3"/>
      <c r="K1045748" s="3"/>
    </row>
    <row r="1045749" spans="9:11" x14ac:dyDescent="0.2">
      <c r="I1045749" s="3"/>
      <c r="J1045749" s="3"/>
      <c r="K1045749" s="3"/>
    </row>
    <row r="1045750" spans="9:11" x14ac:dyDescent="0.2">
      <c r="I1045750" s="3"/>
      <c r="J1045750" s="3"/>
      <c r="K1045750" s="3"/>
    </row>
    <row r="1045751" spans="9:11" x14ac:dyDescent="0.2">
      <c r="I1045751" s="3"/>
      <c r="J1045751" s="3"/>
      <c r="K1045751" s="3"/>
    </row>
    <row r="1045752" spans="9:11" x14ac:dyDescent="0.2">
      <c r="I1045752" s="3"/>
      <c r="J1045752" s="3"/>
      <c r="K1045752" s="3"/>
    </row>
    <row r="1045753" spans="9:11" x14ac:dyDescent="0.2">
      <c r="I1045753" s="3"/>
      <c r="J1045753" s="3"/>
      <c r="K1045753" s="3"/>
    </row>
    <row r="1045754" spans="9:11" x14ac:dyDescent="0.2">
      <c r="I1045754" s="3"/>
      <c r="J1045754" s="3"/>
      <c r="K1045754" s="3"/>
    </row>
    <row r="1045755" spans="9:11" x14ac:dyDescent="0.2">
      <c r="I1045755" s="3"/>
      <c r="J1045755" s="3"/>
      <c r="K1045755" s="3"/>
    </row>
    <row r="1045756" spans="9:11" x14ac:dyDescent="0.2">
      <c r="I1045756" s="3"/>
      <c r="J1045756" s="3"/>
      <c r="K1045756" s="3"/>
    </row>
    <row r="1045757" spans="9:11" x14ac:dyDescent="0.2">
      <c r="I1045757" s="3"/>
      <c r="J1045757" s="3"/>
      <c r="K1045757" s="3"/>
    </row>
    <row r="1045758" spans="9:11" x14ac:dyDescent="0.2">
      <c r="I1045758" s="3"/>
      <c r="J1045758" s="3"/>
      <c r="K1045758" s="3"/>
    </row>
    <row r="1045759" spans="9:11" x14ac:dyDescent="0.2">
      <c r="I1045759" s="3"/>
      <c r="J1045759" s="3"/>
      <c r="K1045759" s="3"/>
    </row>
    <row r="1045760" spans="9:11" x14ac:dyDescent="0.2">
      <c r="I1045760" s="3"/>
      <c r="J1045760" s="3"/>
      <c r="K1045760" s="3"/>
    </row>
    <row r="1045761" spans="9:11" x14ac:dyDescent="0.2">
      <c r="I1045761" s="3"/>
      <c r="J1045761" s="3"/>
      <c r="K1045761" s="3"/>
    </row>
    <row r="1045762" spans="9:11" x14ac:dyDescent="0.2">
      <c r="I1045762" s="3"/>
      <c r="J1045762" s="3"/>
      <c r="K1045762" s="3"/>
    </row>
    <row r="1045763" spans="9:11" x14ac:dyDescent="0.2">
      <c r="I1045763" s="3"/>
      <c r="J1045763" s="3"/>
      <c r="K1045763" s="3"/>
    </row>
    <row r="1045764" spans="9:11" x14ac:dyDescent="0.2">
      <c r="I1045764" s="3"/>
      <c r="J1045764" s="3"/>
      <c r="K1045764" s="3"/>
    </row>
    <row r="1045765" spans="9:11" x14ac:dyDescent="0.2">
      <c r="I1045765" s="3"/>
      <c r="J1045765" s="3"/>
      <c r="K1045765" s="3"/>
    </row>
    <row r="1045766" spans="9:11" x14ac:dyDescent="0.2">
      <c r="I1045766" s="3"/>
      <c r="J1045766" s="3"/>
      <c r="K1045766" s="3"/>
    </row>
    <row r="1045767" spans="9:11" x14ac:dyDescent="0.2">
      <c r="I1045767" s="3"/>
      <c r="J1045767" s="3"/>
      <c r="K1045767" s="3"/>
    </row>
    <row r="1045768" spans="9:11" x14ac:dyDescent="0.2">
      <c r="I1045768" s="3"/>
      <c r="J1045768" s="3"/>
      <c r="K1045768" s="3"/>
    </row>
    <row r="1045769" spans="9:11" x14ac:dyDescent="0.2">
      <c r="I1045769" s="3"/>
      <c r="J1045769" s="3"/>
      <c r="K1045769" s="3"/>
    </row>
    <row r="1045770" spans="9:11" x14ac:dyDescent="0.2">
      <c r="I1045770" s="3"/>
      <c r="J1045770" s="3"/>
      <c r="K1045770" s="3"/>
    </row>
    <row r="1045771" spans="9:11" x14ac:dyDescent="0.2">
      <c r="I1045771" s="3"/>
      <c r="J1045771" s="3"/>
      <c r="K1045771" s="3"/>
    </row>
    <row r="1045772" spans="9:11" x14ac:dyDescent="0.2">
      <c r="I1045772" s="3"/>
      <c r="J1045772" s="3"/>
      <c r="K1045772" s="3"/>
    </row>
    <row r="1045773" spans="9:11" x14ac:dyDescent="0.2">
      <c r="I1045773" s="3"/>
      <c r="J1045773" s="3"/>
      <c r="K1045773" s="3"/>
    </row>
    <row r="1045774" spans="9:11" x14ac:dyDescent="0.2">
      <c r="I1045774" s="3"/>
      <c r="J1045774" s="3"/>
      <c r="K1045774" s="3"/>
    </row>
    <row r="1045775" spans="9:11" x14ac:dyDescent="0.2">
      <c r="I1045775" s="3"/>
      <c r="J1045775" s="3"/>
      <c r="K1045775" s="3"/>
    </row>
    <row r="1045776" spans="9:11" x14ac:dyDescent="0.2">
      <c r="I1045776" s="3"/>
      <c r="J1045776" s="3"/>
      <c r="K1045776" s="3"/>
    </row>
    <row r="1045777" spans="9:11" x14ac:dyDescent="0.2">
      <c r="I1045777" s="3"/>
      <c r="J1045777" s="3"/>
      <c r="K1045777" s="3"/>
    </row>
    <row r="1045778" spans="9:11" x14ac:dyDescent="0.2">
      <c r="I1045778" s="3"/>
      <c r="J1045778" s="3"/>
      <c r="K1045778" s="3"/>
    </row>
    <row r="1045779" spans="9:11" x14ac:dyDescent="0.2">
      <c r="I1045779" s="3"/>
      <c r="J1045779" s="3"/>
      <c r="K1045779" s="3"/>
    </row>
    <row r="1045780" spans="9:11" x14ac:dyDescent="0.2">
      <c r="I1045780" s="3"/>
      <c r="J1045780" s="3"/>
      <c r="K1045780" s="3"/>
    </row>
    <row r="1045781" spans="9:11" x14ac:dyDescent="0.2">
      <c r="I1045781" s="3"/>
      <c r="J1045781" s="3"/>
      <c r="K1045781" s="3"/>
    </row>
    <row r="1045782" spans="9:11" x14ac:dyDescent="0.2">
      <c r="I1045782" s="3"/>
      <c r="J1045782" s="3"/>
      <c r="K1045782" s="3"/>
    </row>
    <row r="1045783" spans="9:11" x14ac:dyDescent="0.2">
      <c r="I1045783" s="3"/>
      <c r="J1045783" s="3"/>
      <c r="K1045783" s="3"/>
    </row>
    <row r="1045784" spans="9:11" x14ac:dyDescent="0.2">
      <c r="I1045784" s="3"/>
      <c r="J1045784" s="3"/>
      <c r="K1045784" s="3"/>
    </row>
    <row r="1045785" spans="9:11" x14ac:dyDescent="0.2">
      <c r="I1045785" s="3"/>
      <c r="J1045785" s="3"/>
      <c r="K1045785" s="3"/>
    </row>
    <row r="1045786" spans="9:11" x14ac:dyDescent="0.2">
      <c r="I1045786" s="3"/>
      <c r="J1045786" s="3"/>
      <c r="K1045786" s="3"/>
    </row>
    <row r="1045787" spans="9:11" x14ac:dyDescent="0.2">
      <c r="I1045787" s="3"/>
      <c r="J1045787" s="3"/>
      <c r="K1045787" s="3"/>
    </row>
    <row r="1045788" spans="9:11" x14ac:dyDescent="0.2">
      <c r="I1045788" s="3"/>
      <c r="J1045788" s="3"/>
      <c r="K1045788" s="3"/>
    </row>
    <row r="1045789" spans="9:11" x14ac:dyDescent="0.2">
      <c r="I1045789" s="3"/>
      <c r="J1045789" s="3"/>
      <c r="K1045789" s="3"/>
    </row>
    <row r="1045790" spans="9:11" x14ac:dyDescent="0.2">
      <c r="I1045790" s="3"/>
      <c r="J1045790" s="3"/>
      <c r="K1045790" s="3"/>
    </row>
    <row r="1045791" spans="9:11" x14ac:dyDescent="0.2">
      <c r="I1045791" s="3"/>
      <c r="J1045791" s="3"/>
      <c r="K1045791" s="3"/>
    </row>
    <row r="1045792" spans="9:11" x14ac:dyDescent="0.2">
      <c r="I1045792" s="3"/>
      <c r="J1045792" s="3"/>
      <c r="K1045792" s="3"/>
    </row>
    <row r="1045793" spans="9:11" x14ac:dyDescent="0.2">
      <c r="I1045793" s="3"/>
      <c r="J1045793" s="3"/>
      <c r="K1045793" s="3"/>
    </row>
    <row r="1045794" spans="9:11" x14ac:dyDescent="0.2">
      <c r="I1045794" s="3"/>
      <c r="J1045794" s="3"/>
      <c r="K1045794" s="3"/>
    </row>
    <row r="1045795" spans="9:11" x14ac:dyDescent="0.2">
      <c r="I1045795" s="3"/>
      <c r="J1045795" s="3"/>
      <c r="K1045795" s="3"/>
    </row>
    <row r="1045796" spans="9:11" x14ac:dyDescent="0.2">
      <c r="I1045796" s="3"/>
      <c r="J1045796" s="3"/>
      <c r="K1045796" s="3"/>
    </row>
    <row r="1045797" spans="9:11" x14ac:dyDescent="0.2">
      <c r="I1045797" s="3"/>
      <c r="J1045797" s="3"/>
      <c r="K1045797" s="3"/>
    </row>
    <row r="1045798" spans="9:11" x14ac:dyDescent="0.2">
      <c r="I1045798" s="3"/>
      <c r="J1045798" s="3"/>
      <c r="K1045798" s="3"/>
    </row>
    <row r="1045799" spans="9:11" x14ac:dyDescent="0.2">
      <c r="I1045799" s="3"/>
      <c r="J1045799" s="3"/>
      <c r="K1045799" s="3"/>
    </row>
    <row r="1045800" spans="9:11" x14ac:dyDescent="0.2">
      <c r="I1045800" s="3"/>
      <c r="J1045800" s="3"/>
      <c r="K1045800" s="3"/>
    </row>
    <row r="1045801" spans="9:11" x14ac:dyDescent="0.2">
      <c r="I1045801" s="3"/>
      <c r="J1045801" s="3"/>
      <c r="K1045801" s="3"/>
    </row>
    <row r="1045802" spans="9:11" x14ac:dyDescent="0.2">
      <c r="I1045802" s="3"/>
      <c r="J1045802" s="3"/>
      <c r="K1045802" s="3"/>
    </row>
    <row r="1045803" spans="9:11" x14ac:dyDescent="0.2">
      <c r="I1045803" s="3"/>
      <c r="J1045803" s="3"/>
      <c r="K1045803" s="3"/>
    </row>
    <row r="1045804" spans="9:11" x14ac:dyDescent="0.2">
      <c r="I1045804" s="3"/>
      <c r="J1045804" s="3"/>
      <c r="K1045804" s="3"/>
    </row>
    <row r="1045805" spans="9:11" x14ac:dyDescent="0.2">
      <c r="I1045805" s="3"/>
      <c r="J1045805" s="3"/>
      <c r="K1045805" s="3"/>
    </row>
    <row r="1045806" spans="9:11" x14ac:dyDescent="0.2">
      <c r="I1045806" s="3"/>
      <c r="J1045806" s="3"/>
      <c r="K1045806" s="3"/>
    </row>
    <row r="1045807" spans="9:11" x14ac:dyDescent="0.2">
      <c r="I1045807" s="3"/>
      <c r="J1045807" s="3"/>
      <c r="K1045807" s="3"/>
    </row>
    <row r="1045808" spans="9:11" x14ac:dyDescent="0.2">
      <c r="I1045808" s="3"/>
      <c r="J1045808" s="3"/>
      <c r="K1045808" s="3"/>
    </row>
    <row r="1045809" spans="9:11" x14ac:dyDescent="0.2">
      <c r="I1045809" s="3"/>
      <c r="J1045809" s="3"/>
      <c r="K1045809" s="3"/>
    </row>
    <row r="1045810" spans="9:11" x14ac:dyDescent="0.2">
      <c r="I1045810" s="3"/>
      <c r="J1045810" s="3"/>
      <c r="K1045810" s="3"/>
    </row>
    <row r="1045811" spans="9:11" x14ac:dyDescent="0.2">
      <c r="I1045811" s="3"/>
      <c r="J1045811" s="3"/>
      <c r="K1045811" s="3"/>
    </row>
    <row r="1045812" spans="9:11" x14ac:dyDescent="0.2">
      <c r="I1045812" s="3"/>
      <c r="J1045812" s="3"/>
      <c r="K1045812" s="3"/>
    </row>
    <row r="1045813" spans="9:11" x14ac:dyDescent="0.2">
      <c r="I1045813" s="3"/>
      <c r="J1045813" s="3"/>
      <c r="K1045813" s="3"/>
    </row>
    <row r="1045814" spans="9:11" x14ac:dyDescent="0.2">
      <c r="I1045814" s="3"/>
      <c r="J1045814" s="3"/>
      <c r="K1045814" s="3"/>
    </row>
    <row r="1045815" spans="9:11" x14ac:dyDescent="0.2">
      <c r="I1045815" s="3"/>
      <c r="J1045815" s="3"/>
      <c r="K1045815" s="3"/>
    </row>
    <row r="1045816" spans="9:11" x14ac:dyDescent="0.2">
      <c r="I1045816" s="3"/>
      <c r="J1045816" s="3"/>
      <c r="K1045816" s="3"/>
    </row>
    <row r="1045817" spans="9:11" x14ac:dyDescent="0.2">
      <c r="I1045817" s="3"/>
      <c r="J1045817" s="3"/>
      <c r="K1045817" s="3"/>
    </row>
    <row r="1045818" spans="9:11" x14ac:dyDescent="0.2">
      <c r="I1045818" s="3"/>
      <c r="J1045818" s="3"/>
      <c r="K1045818" s="3"/>
    </row>
    <row r="1045819" spans="9:11" x14ac:dyDescent="0.2">
      <c r="I1045819" s="3"/>
      <c r="J1045819" s="3"/>
      <c r="K1045819" s="3"/>
    </row>
    <row r="1045820" spans="9:11" x14ac:dyDescent="0.2">
      <c r="I1045820" s="3"/>
      <c r="J1045820" s="3"/>
      <c r="K1045820" s="3"/>
    </row>
    <row r="1045821" spans="9:11" x14ac:dyDescent="0.2">
      <c r="I1045821" s="3"/>
      <c r="J1045821" s="3"/>
      <c r="K1045821" s="3"/>
    </row>
    <row r="1045822" spans="9:11" x14ac:dyDescent="0.2">
      <c r="I1045822" s="3"/>
      <c r="J1045822" s="3"/>
      <c r="K1045822" s="3"/>
    </row>
    <row r="1045823" spans="9:11" x14ac:dyDescent="0.2">
      <c r="I1045823" s="3"/>
      <c r="J1045823" s="3"/>
      <c r="K1045823" s="3"/>
    </row>
    <row r="1045824" spans="9:11" x14ac:dyDescent="0.2">
      <c r="I1045824" s="3"/>
      <c r="J1045824" s="3"/>
      <c r="K1045824" s="3"/>
    </row>
    <row r="1045825" spans="9:11" x14ac:dyDescent="0.2">
      <c r="I1045825" s="3"/>
      <c r="J1045825" s="3"/>
      <c r="K1045825" s="3"/>
    </row>
    <row r="1045826" spans="9:11" x14ac:dyDescent="0.2">
      <c r="I1045826" s="3"/>
      <c r="J1045826" s="3"/>
      <c r="K1045826" s="3"/>
    </row>
    <row r="1045827" spans="9:11" x14ac:dyDescent="0.2">
      <c r="I1045827" s="3"/>
      <c r="J1045827" s="3"/>
      <c r="K1045827" s="3"/>
    </row>
    <row r="1045828" spans="9:11" x14ac:dyDescent="0.2">
      <c r="I1045828" s="3"/>
      <c r="J1045828" s="3"/>
      <c r="K1045828" s="3"/>
    </row>
    <row r="1045829" spans="9:11" x14ac:dyDescent="0.2">
      <c r="I1045829" s="3"/>
      <c r="J1045829" s="3"/>
      <c r="K1045829" s="3"/>
    </row>
    <row r="1045830" spans="9:11" x14ac:dyDescent="0.2">
      <c r="I1045830" s="3"/>
      <c r="J1045830" s="3"/>
      <c r="K1045830" s="3"/>
    </row>
    <row r="1045831" spans="9:11" x14ac:dyDescent="0.2">
      <c r="I1045831" s="3"/>
      <c r="J1045831" s="3"/>
      <c r="K1045831" s="3"/>
    </row>
    <row r="1045832" spans="9:11" x14ac:dyDescent="0.2">
      <c r="I1045832" s="3"/>
      <c r="J1045832" s="3"/>
      <c r="K1045832" s="3"/>
    </row>
    <row r="1045833" spans="9:11" x14ac:dyDescent="0.2">
      <c r="I1045833" s="3"/>
      <c r="J1045833" s="3"/>
      <c r="K1045833" s="3"/>
    </row>
    <row r="1045834" spans="9:11" x14ac:dyDescent="0.2">
      <c r="I1045834" s="3"/>
      <c r="J1045834" s="3"/>
      <c r="K1045834" s="3"/>
    </row>
    <row r="1045835" spans="9:11" x14ac:dyDescent="0.2">
      <c r="I1045835" s="3"/>
      <c r="J1045835" s="3"/>
      <c r="K1045835" s="3"/>
    </row>
    <row r="1045836" spans="9:11" x14ac:dyDescent="0.2">
      <c r="I1045836" s="3"/>
      <c r="J1045836" s="3"/>
      <c r="K1045836" s="3"/>
    </row>
    <row r="1045837" spans="9:11" x14ac:dyDescent="0.2">
      <c r="I1045837" s="3"/>
      <c r="J1045837" s="3"/>
      <c r="K1045837" s="3"/>
    </row>
    <row r="1045838" spans="9:11" x14ac:dyDescent="0.2">
      <c r="I1045838" s="3"/>
      <c r="J1045838" s="3"/>
      <c r="K1045838" s="3"/>
    </row>
    <row r="1045839" spans="9:11" x14ac:dyDescent="0.2">
      <c r="I1045839" s="3"/>
      <c r="J1045839" s="3"/>
      <c r="K1045839" s="3"/>
    </row>
    <row r="1045840" spans="9:11" x14ac:dyDescent="0.2">
      <c r="I1045840" s="3"/>
      <c r="J1045840" s="3"/>
      <c r="K1045840" s="3"/>
    </row>
    <row r="1045841" spans="9:11" x14ac:dyDescent="0.2">
      <c r="I1045841" s="3"/>
      <c r="J1045841" s="3"/>
      <c r="K1045841" s="3"/>
    </row>
    <row r="1045842" spans="9:11" x14ac:dyDescent="0.2">
      <c r="I1045842" s="3"/>
      <c r="J1045842" s="3"/>
      <c r="K1045842" s="3"/>
    </row>
    <row r="1045843" spans="9:11" x14ac:dyDescent="0.2">
      <c r="I1045843" s="3"/>
      <c r="J1045843" s="3"/>
      <c r="K1045843" s="3"/>
    </row>
    <row r="1045844" spans="9:11" x14ac:dyDescent="0.2">
      <c r="I1045844" s="3"/>
      <c r="J1045844" s="3"/>
      <c r="K1045844" s="3"/>
    </row>
    <row r="1045845" spans="9:11" x14ac:dyDescent="0.2">
      <c r="I1045845" s="3"/>
      <c r="J1045845" s="3"/>
      <c r="K1045845" s="3"/>
    </row>
    <row r="1045846" spans="9:11" x14ac:dyDescent="0.2">
      <c r="I1045846" s="3"/>
      <c r="J1045846" s="3"/>
      <c r="K1045846" s="3"/>
    </row>
    <row r="1045847" spans="9:11" x14ac:dyDescent="0.2">
      <c r="I1045847" s="3"/>
      <c r="J1045847" s="3"/>
      <c r="K1045847" s="3"/>
    </row>
    <row r="1045848" spans="9:11" x14ac:dyDescent="0.2">
      <c r="I1045848" s="3"/>
      <c r="J1045848" s="3"/>
      <c r="K1045848" s="3"/>
    </row>
    <row r="1045849" spans="9:11" x14ac:dyDescent="0.2">
      <c r="I1045849" s="3"/>
      <c r="J1045849" s="3"/>
      <c r="K1045849" s="3"/>
    </row>
    <row r="1045850" spans="9:11" x14ac:dyDescent="0.2">
      <c r="I1045850" s="3"/>
      <c r="J1045850" s="3"/>
      <c r="K1045850" s="3"/>
    </row>
    <row r="1045851" spans="9:11" x14ac:dyDescent="0.2">
      <c r="I1045851" s="3"/>
      <c r="J1045851" s="3"/>
      <c r="K1045851" s="3"/>
    </row>
    <row r="1045852" spans="9:11" x14ac:dyDescent="0.2">
      <c r="I1045852" s="3"/>
      <c r="J1045852" s="3"/>
      <c r="K1045852" s="3"/>
    </row>
    <row r="1045853" spans="9:11" x14ac:dyDescent="0.2">
      <c r="I1045853" s="3"/>
      <c r="J1045853" s="3"/>
      <c r="K1045853" s="3"/>
    </row>
    <row r="1045854" spans="9:11" x14ac:dyDescent="0.2">
      <c r="I1045854" s="3"/>
      <c r="J1045854" s="3"/>
      <c r="K1045854" s="3"/>
    </row>
    <row r="1045855" spans="9:11" x14ac:dyDescent="0.2">
      <c r="I1045855" s="3"/>
      <c r="J1045855" s="3"/>
      <c r="K1045855" s="3"/>
    </row>
    <row r="1045856" spans="9:11" x14ac:dyDescent="0.2">
      <c r="I1045856" s="3"/>
      <c r="J1045856" s="3"/>
      <c r="K1045856" s="3"/>
    </row>
    <row r="1045857" spans="9:11" x14ac:dyDescent="0.2">
      <c r="I1045857" s="3"/>
      <c r="J1045857" s="3"/>
      <c r="K1045857" s="3"/>
    </row>
    <row r="1045858" spans="9:11" x14ac:dyDescent="0.2">
      <c r="I1045858" s="3"/>
      <c r="J1045858" s="3"/>
      <c r="K1045858" s="3"/>
    </row>
    <row r="1045859" spans="9:11" x14ac:dyDescent="0.2">
      <c r="I1045859" s="3"/>
      <c r="J1045859" s="3"/>
      <c r="K1045859" s="3"/>
    </row>
    <row r="1045860" spans="9:11" x14ac:dyDescent="0.2">
      <c r="I1045860" s="3"/>
      <c r="J1045860" s="3"/>
      <c r="K1045860" s="3"/>
    </row>
    <row r="1045861" spans="9:11" x14ac:dyDescent="0.2">
      <c r="I1045861" s="3"/>
      <c r="J1045861" s="3"/>
      <c r="K1045861" s="3"/>
    </row>
    <row r="1045862" spans="9:11" x14ac:dyDescent="0.2">
      <c r="I1045862" s="3"/>
      <c r="J1045862" s="3"/>
      <c r="K1045862" s="3"/>
    </row>
    <row r="1045863" spans="9:11" x14ac:dyDescent="0.2">
      <c r="I1045863" s="3"/>
      <c r="J1045863" s="3"/>
      <c r="K1045863" s="3"/>
    </row>
    <row r="1045864" spans="9:11" x14ac:dyDescent="0.2">
      <c r="I1045864" s="3"/>
      <c r="J1045864" s="3"/>
      <c r="K1045864" s="3"/>
    </row>
    <row r="1045865" spans="9:11" x14ac:dyDescent="0.2">
      <c r="I1045865" s="3"/>
      <c r="J1045865" s="3"/>
      <c r="K1045865" s="3"/>
    </row>
    <row r="1045866" spans="9:11" x14ac:dyDescent="0.2">
      <c r="I1045866" s="3"/>
      <c r="J1045866" s="3"/>
      <c r="K1045866" s="3"/>
    </row>
    <row r="1045867" spans="9:11" x14ac:dyDescent="0.2">
      <c r="I1045867" s="3"/>
      <c r="J1045867" s="3"/>
      <c r="K1045867" s="3"/>
    </row>
    <row r="1045868" spans="9:11" x14ac:dyDescent="0.2">
      <c r="I1045868" s="3"/>
      <c r="J1045868" s="3"/>
      <c r="K1045868" s="3"/>
    </row>
    <row r="1045869" spans="9:11" x14ac:dyDescent="0.2">
      <c r="I1045869" s="3"/>
      <c r="J1045869" s="3"/>
      <c r="K1045869" s="3"/>
    </row>
    <row r="1045870" spans="9:11" x14ac:dyDescent="0.2">
      <c r="I1045870" s="3"/>
      <c r="J1045870" s="3"/>
      <c r="K1045870" s="3"/>
    </row>
    <row r="1045871" spans="9:11" x14ac:dyDescent="0.2">
      <c r="I1045871" s="3"/>
      <c r="J1045871" s="3"/>
      <c r="K1045871" s="3"/>
    </row>
    <row r="1045872" spans="9:11" x14ac:dyDescent="0.2">
      <c r="I1045872" s="3"/>
      <c r="J1045872" s="3"/>
      <c r="K1045872" s="3"/>
    </row>
    <row r="1045873" spans="9:11" x14ac:dyDescent="0.2">
      <c r="I1045873" s="3"/>
      <c r="J1045873" s="3"/>
      <c r="K1045873" s="3"/>
    </row>
    <row r="1045874" spans="9:11" x14ac:dyDescent="0.2">
      <c r="I1045874" s="3"/>
      <c r="J1045874" s="3"/>
      <c r="K1045874" s="3"/>
    </row>
    <row r="1045875" spans="9:11" x14ac:dyDescent="0.2">
      <c r="I1045875" s="3"/>
      <c r="J1045875" s="3"/>
      <c r="K1045875" s="3"/>
    </row>
    <row r="1045876" spans="9:11" x14ac:dyDescent="0.2">
      <c r="I1045876" s="3"/>
      <c r="J1045876" s="3"/>
      <c r="K1045876" s="3"/>
    </row>
    <row r="1045877" spans="9:11" x14ac:dyDescent="0.2">
      <c r="I1045877" s="3"/>
      <c r="J1045877" s="3"/>
      <c r="K1045877" s="3"/>
    </row>
    <row r="1045878" spans="9:11" x14ac:dyDescent="0.2">
      <c r="I1045878" s="3"/>
      <c r="J1045878" s="3"/>
      <c r="K1045878" s="3"/>
    </row>
    <row r="1045879" spans="9:11" x14ac:dyDescent="0.2">
      <c r="I1045879" s="3"/>
      <c r="J1045879" s="3"/>
      <c r="K1045879" s="3"/>
    </row>
    <row r="1045880" spans="9:11" x14ac:dyDescent="0.2">
      <c r="I1045880" s="3"/>
      <c r="J1045880" s="3"/>
      <c r="K1045880" s="3"/>
    </row>
    <row r="1045881" spans="9:11" x14ac:dyDescent="0.2">
      <c r="I1045881" s="3"/>
      <c r="J1045881" s="3"/>
      <c r="K1045881" s="3"/>
    </row>
    <row r="1045882" spans="9:11" x14ac:dyDescent="0.2">
      <c r="I1045882" s="3"/>
      <c r="J1045882" s="3"/>
      <c r="K1045882" s="3"/>
    </row>
    <row r="1045883" spans="9:11" x14ac:dyDescent="0.2">
      <c r="I1045883" s="3"/>
      <c r="J1045883" s="3"/>
      <c r="K1045883" s="3"/>
    </row>
    <row r="1045884" spans="9:11" x14ac:dyDescent="0.2">
      <c r="I1045884" s="3"/>
      <c r="J1045884" s="3"/>
      <c r="K1045884" s="3"/>
    </row>
    <row r="1045885" spans="9:11" x14ac:dyDescent="0.2">
      <c r="I1045885" s="3"/>
      <c r="J1045885" s="3"/>
      <c r="K1045885" s="3"/>
    </row>
    <row r="1045886" spans="9:11" x14ac:dyDescent="0.2">
      <c r="I1045886" s="3"/>
      <c r="J1045886" s="3"/>
      <c r="K1045886" s="3"/>
    </row>
    <row r="1045887" spans="9:11" x14ac:dyDescent="0.2">
      <c r="I1045887" s="3"/>
      <c r="J1045887" s="3"/>
      <c r="K1045887" s="3"/>
    </row>
    <row r="1045888" spans="9:11" x14ac:dyDescent="0.2">
      <c r="I1045888" s="3"/>
      <c r="J1045888" s="3"/>
      <c r="K1045888" s="3"/>
    </row>
    <row r="1045889" spans="9:11" x14ac:dyDescent="0.2">
      <c r="I1045889" s="3"/>
      <c r="J1045889" s="3"/>
      <c r="K1045889" s="3"/>
    </row>
    <row r="1045890" spans="9:11" x14ac:dyDescent="0.2">
      <c r="I1045890" s="3"/>
      <c r="J1045890" s="3"/>
      <c r="K1045890" s="3"/>
    </row>
    <row r="1045891" spans="9:11" x14ac:dyDescent="0.2">
      <c r="I1045891" s="3"/>
      <c r="J1045891" s="3"/>
      <c r="K1045891" s="3"/>
    </row>
    <row r="1045892" spans="9:11" x14ac:dyDescent="0.2">
      <c r="I1045892" s="3"/>
      <c r="J1045892" s="3"/>
      <c r="K1045892" s="3"/>
    </row>
    <row r="1045893" spans="9:11" x14ac:dyDescent="0.2">
      <c r="I1045893" s="3"/>
      <c r="J1045893" s="3"/>
      <c r="K1045893" s="3"/>
    </row>
    <row r="1045894" spans="9:11" x14ac:dyDescent="0.2">
      <c r="I1045894" s="3"/>
      <c r="J1045894" s="3"/>
      <c r="K1045894" s="3"/>
    </row>
    <row r="1045895" spans="9:11" x14ac:dyDescent="0.2">
      <c r="I1045895" s="3"/>
      <c r="J1045895" s="3"/>
      <c r="K1045895" s="3"/>
    </row>
    <row r="1045896" spans="9:11" x14ac:dyDescent="0.2">
      <c r="I1045896" s="3"/>
      <c r="J1045896" s="3"/>
      <c r="K1045896" s="3"/>
    </row>
    <row r="1045897" spans="9:11" x14ac:dyDescent="0.2">
      <c r="I1045897" s="3"/>
      <c r="J1045897" s="3"/>
      <c r="K1045897" s="3"/>
    </row>
    <row r="1045898" spans="9:11" x14ac:dyDescent="0.2">
      <c r="I1045898" s="3"/>
      <c r="J1045898" s="3"/>
      <c r="K1045898" s="3"/>
    </row>
    <row r="1045899" spans="9:11" x14ac:dyDescent="0.2">
      <c r="I1045899" s="3"/>
      <c r="J1045899" s="3"/>
      <c r="K1045899" s="3"/>
    </row>
    <row r="1045900" spans="9:11" x14ac:dyDescent="0.2">
      <c r="I1045900" s="3"/>
      <c r="J1045900" s="3"/>
      <c r="K1045900" s="3"/>
    </row>
    <row r="1045901" spans="9:11" x14ac:dyDescent="0.2">
      <c r="I1045901" s="3"/>
      <c r="J1045901" s="3"/>
      <c r="K1045901" s="3"/>
    </row>
    <row r="1045902" spans="9:11" x14ac:dyDescent="0.2">
      <c r="I1045902" s="3"/>
      <c r="J1045902" s="3"/>
      <c r="K1045902" s="3"/>
    </row>
    <row r="1045903" spans="9:11" x14ac:dyDescent="0.2">
      <c r="I1045903" s="3"/>
      <c r="J1045903" s="3"/>
      <c r="K1045903" s="3"/>
    </row>
    <row r="1045904" spans="9:11" x14ac:dyDescent="0.2">
      <c r="I1045904" s="3"/>
      <c r="J1045904" s="3"/>
      <c r="K1045904" s="3"/>
    </row>
    <row r="1045905" spans="9:11" x14ac:dyDescent="0.2">
      <c r="I1045905" s="3"/>
      <c r="J1045905" s="3"/>
      <c r="K1045905" s="3"/>
    </row>
    <row r="1045906" spans="9:11" x14ac:dyDescent="0.2">
      <c r="I1045906" s="3"/>
      <c r="J1045906" s="3"/>
      <c r="K1045906" s="3"/>
    </row>
    <row r="1045907" spans="9:11" x14ac:dyDescent="0.2">
      <c r="I1045907" s="3"/>
      <c r="J1045907" s="3"/>
      <c r="K1045907" s="3"/>
    </row>
    <row r="1045908" spans="9:11" x14ac:dyDescent="0.2">
      <c r="I1045908" s="3"/>
      <c r="J1045908" s="3"/>
      <c r="K1045908" s="3"/>
    </row>
    <row r="1045909" spans="9:11" x14ac:dyDescent="0.2">
      <c r="I1045909" s="3"/>
      <c r="J1045909" s="3"/>
      <c r="K1045909" s="3"/>
    </row>
    <row r="1045910" spans="9:11" x14ac:dyDescent="0.2">
      <c r="I1045910" s="3"/>
      <c r="J1045910" s="3"/>
      <c r="K1045910" s="3"/>
    </row>
    <row r="1045911" spans="9:11" x14ac:dyDescent="0.2">
      <c r="I1045911" s="3"/>
      <c r="J1045911" s="3"/>
      <c r="K1045911" s="3"/>
    </row>
    <row r="1045912" spans="9:11" x14ac:dyDescent="0.2">
      <c r="I1045912" s="3"/>
      <c r="J1045912" s="3"/>
      <c r="K1045912" s="3"/>
    </row>
    <row r="1045913" spans="9:11" x14ac:dyDescent="0.2">
      <c r="I1045913" s="3"/>
      <c r="J1045913" s="3"/>
      <c r="K1045913" s="3"/>
    </row>
    <row r="1045914" spans="9:11" x14ac:dyDescent="0.2">
      <c r="I1045914" s="3"/>
      <c r="J1045914" s="3"/>
      <c r="K1045914" s="3"/>
    </row>
    <row r="1045915" spans="9:11" x14ac:dyDescent="0.2">
      <c r="I1045915" s="3"/>
      <c r="J1045915" s="3"/>
      <c r="K1045915" s="3"/>
    </row>
    <row r="1045916" spans="9:11" x14ac:dyDescent="0.2">
      <c r="I1045916" s="3"/>
      <c r="J1045916" s="3"/>
      <c r="K1045916" s="3"/>
    </row>
    <row r="1045917" spans="9:11" x14ac:dyDescent="0.2">
      <c r="I1045917" s="3"/>
      <c r="J1045917" s="3"/>
      <c r="K1045917" s="3"/>
    </row>
    <row r="1045918" spans="9:11" x14ac:dyDescent="0.2">
      <c r="I1045918" s="3"/>
      <c r="J1045918" s="3"/>
      <c r="K1045918" s="3"/>
    </row>
    <row r="1045919" spans="9:11" x14ac:dyDescent="0.2">
      <c r="I1045919" s="3"/>
      <c r="J1045919" s="3"/>
      <c r="K1045919" s="3"/>
    </row>
    <row r="1045920" spans="9:11" x14ac:dyDescent="0.2">
      <c r="I1045920" s="3"/>
      <c r="J1045920" s="3"/>
      <c r="K1045920" s="3"/>
    </row>
    <row r="1045921" spans="9:11" x14ac:dyDescent="0.2">
      <c r="I1045921" s="3"/>
      <c r="J1045921" s="3"/>
      <c r="K1045921" s="3"/>
    </row>
    <row r="1045922" spans="9:11" x14ac:dyDescent="0.2">
      <c r="I1045922" s="3"/>
      <c r="J1045922" s="3"/>
      <c r="K1045922" s="3"/>
    </row>
    <row r="1045923" spans="9:11" x14ac:dyDescent="0.2">
      <c r="I1045923" s="3"/>
      <c r="J1045923" s="3"/>
      <c r="K1045923" s="3"/>
    </row>
    <row r="1045924" spans="9:11" x14ac:dyDescent="0.2">
      <c r="I1045924" s="3"/>
      <c r="J1045924" s="3"/>
      <c r="K1045924" s="3"/>
    </row>
    <row r="1045925" spans="9:11" x14ac:dyDescent="0.2">
      <c r="I1045925" s="3"/>
      <c r="J1045925" s="3"/>
      <c r="K1045925" s="3"/>
    </row>
    <row r="1045926" spans="9:11" x14ac:dyDescent="0.2">
      <c r="I1045926" s="3"/>
      <c r="J1045926" s="3"/>
      <c r="K1045926" s="3"/>
    </row>
    <row r="1045927" spans="9:11" x14ac:dyDescent="0.2">
      <c r="I1045927" s="3"/>
      <c r="J1045927" s="3"/>
      <c r="K1045927" s="3"/>
    </row>
    <row r="1045928" spans="9:11" x14ac:dyDescent="0.2">
      <c r="I1045928" s="3"/>
      <c r="J1045928" s="3"/>
      <c r="K1045928" s="3"/>
    </row>
    <row r="1045929" spans="9:11" x14ac:dyDescent="0.2">
      <c r="I1045929" s="3"/>
      <c r="J1045929" s="3"/>
      <c r="K1045929" s="3"/>
    </row>
    <row r="1045930" spans="9:11" x14ac:dyDescent="0.2">
      <c r="I1045930" s="3"/>
      <c r="J1045930" s="3"/>
      <c r="K1045930" s="3"/>
    </row>
    <row r="1045931" spans="9:11" x14ac:dyDescent="0.2">
      <c r="I1045931" s="3"/>
      <c r="J1045931" s="3"/>
      <c r="K1045931" s="3"/>
    </row>
    <row r="1045932" spans="9:11" x14ac:dyDescent="0.2">
      <c r="I1045932" s="3"/>
      <c r="J1045932" s="3"/>
      <c r="K1045932" s="3"/>
    </row>
    <row r="1045933" spans="9:11" x14ac:dyDescent="0.2">
      <c r="I1045933" s="3"/>
      <c r="J1045933" s="3"/>
      <c r="K1045933" s="3"/>
    </row>
    <row r="1045934" spans="9:11" x14ac:dyDescent="0.2">
      <c r="I1045934" s="3"/>
      <c r="J1045934" s="3"/>
      <c r="K1045934" s="3"/>
    </row>
    <row r="1045935" spans="9:11" x14ac:dyDescent="0.2">
      <c r="I1045935" s="3"/>
      <c r="J1045935" s="3"/>
      <c r="K1045935" s="3"/>
    </row>
    <row r="1045936" spans="9:11" x14ac:dyDescent="0.2">
      <c r="I1045936" s="3"/>
      <c r="J1045936" s="3"/>
      <c r="K1045936" s="3"/>
    </row>
    <row r="1045937" spans="9:11" x14ac:dyDescent="0.2">
      <c r="I1045937" s="3"/>
      <c r="J1045937" s="3"/>
      <c r="K1045937" s="3"/>
    </row>
    <row r="1045938" spans="9:11" x14ac:dyDescent="0.2">
      <c r="I1045938" s="3"/>
      <c r="J1045938" s="3"/>
      <c r="K1045938" s="3"/>
    </row>
    <row r="1045939" spans="9:11" x14ac:dyDescent="0.2">
      <c r="I1045939" s="3"/>
      <c r="J1045939" s="3"/>
      <c r="K1045939" s="3"/>
    </row>
    <row r="1045940" spans="9:11" x14ac:dyDescent="0.2">
      <c r="I1045940" s="3"/>
      <c r="J1045940" s="3"/>
      <c r="K1045940" s="3"/>
    </row>
    <row r="1045941" spans="9:11" x14ac:dyDescent="0.2">
      <c r="I1045941" s="3"/>
      <c r="J1045941" s="3"/>
      <c r="K1045941" s="3"/>
    </row>
    <row r="1045942" spans="9:11" x14ac:dyDescent="0.2">
      <c r="I1045942" s="3"/>
      <c r="J1045942" s="3"/>
      <c r="K1045942" s="3"/>
    </row>
    <row r="1045943" spans="9:11" x14ac:dyDescent="0.2">
      <c r="I1045943" s="3"/>
      <c r="J1045943" s="3"/>
      <c r="K1045943" s="3"/>
    </row>
    <row r="1045944" spans="9:11" x14ac:dyDescent="0.2">
      <c r="I1045944" s="3"/>
      <c r="J1045944" s="3"/>
      <c r="K1045944" s="3"/>
    </row>
    <row r="1045945" spans="9:11" x14ac:dyDescent="0.2">
      <c r="I1045945" s="3"/>
      <c r="J1045945" s="3"/>
      <c r="K1045945" s="3"/>
    </row>
    <row r="1045946" spans="9:11" x14ac:dyDescent="0.2">
      <c r="I1045946" s="3"/>
      <c r="J1045946" s="3"/>
      <c r="K1045946" s="3"/>
    </row>
    <row r="1045947" spans="9:11" x14ac:dyDescent="0.2">
      <c r="I1045947" s="3"/>
      <c r="J1045947" s="3"/>
      <c r="K1045947" s="3"/>
    </row>
    <row r="1045948" spans="9:11" x14ac:dyDescent="0.2">
      <c r="I1045948" s="3"/>
      <c r="J1045948" s="3"/>
      <c r="K1045948" s="3"/>
    </row>
    <row r="1045949" spans="9:11" x14ac:dyDescent="0.2">
      <c r="I1045949" s="3"/>
      <c r="J1045949" s="3"/>
      <c r="K1045949" s="3"/>
    </row>
    <row r="1045950" spans="9:11" x14ac:dyDescent="0.2">
      <c r="I1045950" s="3"/>
      <c r="J1045950" s="3"/>
      <c r="K1045950" s="3"/>
    </row>
    <row r="1045951" spans="9:11" x14ac:dyDescent="0.2">
      <c r="I1045951" s="3"/>
      <c r="J1045951" s="3"/>
      <c r="K1045951" s="3"/>
    </row>
    <row r="1045952" spans="9:11" x14ac:dyDescent="0.2">
      <c r="I1045952" s="3"/>
      <c r="J1045952" s="3"/>
      <c r="K1045952" s="3"/>
    </row>
    <row r="1045953" spans="9:11" x14ac:dyDescent="0.2">
      <c r="I1045953" s="3"/>
      <c r="J1045953" s="3"/>
      <c r="K1045953" s="3"/>
    </row>
    <row r="1045954" spans="9:11" x14ac:dyDescent="0.2">
      <c r="I1045954" s="3"/>
      <c r="J1045954" s="3"/>
      <c r="K1045954" s="3"/>
    </row>
    <row r="1045955" spans="9:11" x14ac:dyDescent="0.2">
      <c r="I1045955" s="3"/>
      <c r="J1045955" s="3"/>
      <c r="K1045955" s="3"/>
    </row>
    <row r="1045956" spans="9:11" x14ac:dyDescent="0.2">
      <c r="I1045956" s="3"/>
      <c r="J1045956" s="3"/>
      <c r="K1045956" s="3"/>
    </row>
    <row r="1045957" spans="9:11" x14ac:dyDescent="0.2">
      <c r="I1045957" s="3"/>
      <c r="J1045957" s="3"/>
      <c r="K1045957" s="3"/>
    </row>
    <row r="1045958" spans="9:11" x14ac:dyDescent="0.2">
      <c r="I1045958" s="3"/>
      <c r="J1045958" s="3"/>
      <c r="K1045958" s="3"/>
    </row>
    <row r="1045959" spans="9:11" x14ac:dyDescent="0.2">
      <c r="I1045959" s="3"/>
      <c r="J1045959" s="3"/>
      <c r="K1045959" s="3"/>
    </row>
    <row r="1045960" spans="9:11" x14ac:dyDescent="0.2">
      <c r="I1045960" s="3"/>
      <c r="J1045960" s="3"/>
      <c r="K1045960" s="3"/>
    </row>
    <row r="1045961" spans="9:11" x14ac:dyDescent="0.2">
      <c r="I1045961" s="3"/>
      <c r="J1045961" s="3"/>
      <c r="K1045961" s="3"/>
    </row>
    <row r="1045962" spans="9:11" x14ac:dyDescent="0.2">
      <c r="I1045962" s="3"/>
      <c r="J1045962" s="3"/>
      <c r="K1045962" s="3"/>
    </row>
    <row r="1045963" spans="9:11" x14ac:dyDescent="0.2">
      <c r="I1045963" s="3"/>
      <c r="J1045963" s="3"/>
      <c r="K1045963" s="3"/>
    </row>
    <row r="1045964" spans="9:11" x14ac:dyDescent="0.2">
      <c r="I1045964" s="3"/>
      <c r="J1045964" s="3"/>
      <c r="K1045964" s="3"/>
    </row>
    <row r="1045965" spans="9:11" x14ac:dyDescent="0.2">
      <c r="I1045965" s="3"/>
      <c r="J1045965" s="3"/>
      <c r="K1045965" s="3"/>
    </row>
    <row r="1045966" spans="9:11" x14ac:dyDescent="0.2">
      <c r="I1045966" s="3"/>
      <c r="J1045966" s="3"/>
      <c r="K1045966" s="3"/>
    </row>
    <row r="1045967" spans="9:11" x14ac:dyDescent="0.2">
      <c r="I1045967" s="3"/>
      <c r="J1045967" s="3"/>
      <c r="K1045967" s="3"/>
    </row>
    <row r="1045968" spans="9:11" x14ac:dyDescent="0.2">
      <c r="I1045968" s="3"/>
      <c r="J1045968" s="3"/>
      <c r="K1045968" s="3"/>
    </row>
    <row r="1045969" spans="9:11" x14ac:dyDescent="0.2">
      <c r="I1045969" s="3"/>
      <c r="J1045969" s="3"/>
      <c r="K1045969" s="3"/>
    </row>
    <row r="1045970" spans="9:11" x14ac:dyDescent="0.2">
      <c r="I1045970" s="3"/>
      <c r="J1045970" s="3"/>
      <c r="K1045970" s="3"/>
    </row>
    <row r="1045971" spans="9:11" x14ac:dyDescent="0.2">
      <c r="I1045971" s="3"/>
      <c r="J1045971" s="3"/>
      <c r="K1045971" s="3"/>
    </row>
    <row r="1045972" spans="9:11" x14ac:dyDescent="0.2">
      <c r="I1045972" s="3"/>
      <c r="J1045972" s="3"/>
      <c r="K1045972" s="3"/>
    </row>
    <row r="1045973" spans="9:11" x14ac:dyDescent="0.2">
      <c r="I1045973" s="3"/>
      <c r="J1045973" s="3"/>
      <c r="K1045973" s="3"/>
    </row>
    <row r="1045974" spans="9:11" x14ac:dyDescent="0.2">
      <c r="I1045974" s="3"/>
      <c r="J1045974" s="3"/>
      <c r="K1045974" s="3"/>
    </row>
    <row r="1045975" spans="9:11" x14ac:dyDescent="0.2">
      <c r="I1045975" s="3"/>
      <c r="J1045975" s="3"/>
      <c r="K1045975" s="3"/>
    </row>
    <row r="1045976" spans="9:11" x14ac:dyDescent="0.2">
      <c r="I1045976" s="3"/>
      <c r="J1045976" s="3"/>
      <c r="K1045976" s="3"/>
    </row>
    <row r="1045977" spans="9:11" x14ac:dyDescent="0.2">
      <c r="I1045977" s="3"/>
      <c r="J1045977" s="3"/>
      <c r="K1045977" s="3"/>
    </row>
    <row r="1045978" spans="9:11" x14ac:dyDescent="0.2">
      <c r="I1045978" s="3"/>
      <c r="J1045978" s="3"/>
      <c r="K1045978" s="3"/>
    </row>
    <row r="1045979" spans="9:11" x14ac:dyDescent="0.2">
      <c r="I1045979" s="3"/>
      <c r="J1045979" s="3"/>
      <c r="K1045979" s="3"/>
    </row>
    <row r="1045980" spans="9:11" x14ac:dyDescent="0.2">
      <c r="I1045980" s="3"/>
      <c r="J1045980" s="3"/>
      <c r="K1045980" s="3"/>
    </row>
    <row r="1045981" spans="9:11" x14ac:dyDescent="0.2">
      <c r="I1045981" s="3"/>
      <c r="J1045981" s="3"/>
      <c r="K1045981" s="3"/>
    </row>
    <row r="1045982" spans="9:11" x14ac:dyDescent="0.2">
      <c r="I1045982" s="3"/>
      <c r="J1045982" s="3"/>
      <c r="K1045982" s="3"/>
    </row>
    <row r="1045983" spans="9:11" x14ac:dyDescent="0.2">
      <c r="I1045983" s="3"/>
      <c r="J1045983" s="3"/>
      <c r="K1045983" s="3"/>
    </row>
    <row r="1045984" spans="9:11" x14ac:dyDescent="0.2">
      <c r="I1045984" s="3"/>
      <c r="J1045984" s="3"/>
      <c r="K1045984" s="3"/>
    </row>
    <row r="1045985" spans="9:11" x14ac:dyDescent="0.2">
      <c r="I1045985" s="3"/>
      <c r="J1045985" s="3"/>
      <c r="K1045985" s="3"/>
    </row>
    <row r="1045986" spans="9:11" x14ac:dyDescent="0.2">
      <c r="I1045986" s="3"/>
      <c r="J1045986" s="3"/>
      <c r="K1045986" s="3"/>
    </row>
    <row r="1045987" spans="9:11" x14ac:dyDescent="0.2">
      <c r="I1045987" s="3"/>
      <c r="J1045987" s="3"/>
      <c r="K1045987" s="3"/>
    </row>
    <row r="1045988" spans="9:11" x14ac:dyDescent="0.2">
      <c r="I1045988" s="3"/>
      <c r="J1045988" s="3"/>
      <c r="K1045988" s="3"/>
    </row>
    <row r="1045989" spans="9:11" x14ac:dyDescent="0.2">
      <c r="I1045989" s="3"/>
      <c r="J1045989" s="3"/>
      <c r="K1045989" s="3"/>
    </row>
    <row r="1045990" spans="9:11" x14ac:dyDescent="0.2">
      <c r="I1045990" s="3"/>
      <c r="J1045990" s="3"/>
      <c r="K1045990" s="3"/>
    </row>
    <row r="1045991" spans="9:11" x14ac:dyDescent="0.2">
      <c r="I1045991" s="3"/>
      <c r="J1045991" s="3"/>
      <c r="K1045991" s="3"/>
    </row>
    <row r="1045992" spans="9:11" x14ac:dyDescent="0.2">
      <c r="I1045992" s="3"/>
      <c r="J1045992" s="3"/>
      <c r="K1045992" s="3"/>
    </row>
    <row r="1045993" spans="9:11" x14ac:dyDescent="0.2">
      <c r="I1045993" s="3"/>
      <c r="J1045993" s="3"/>
      <c r="K1045993" s="3"/>
    </row>
    <row r="1045994" spans="9:11" x14ac:dyDescent="0.2">
      <c r="I1045994" s="3"/>
      <c r="J1045994" s="3"/>
      <c r="K1045994" s="3"/>
    </row>
    <row r="1045995" spans="9:11" x14ac:dyDescent="0.2">
      <c r="I1045995" s="3"/>
      <c r="J1045995" s="3"/>
      <c r="K1045995" s="3"/>
    </row>
    <row r="1045996" spans="9:11" x14ac:dyDescent="0.2">
      <c r="I1045996" s="3"/>
      <c r="J1045996" s="3"/>
      <c r="K1045996" s="3"/>
    </row>
    <row r="1045997" spans="9:11" x14ac:dyDescent="0.2">
      <c r="I1045997" s="3"/>
      <c r="J1045997" s="3"/>
      <c r="K1045997" s="3"/>
    </row>
    <row r="1045998" spans="9:11" x14ac:dyDescent="0.2">
      <c r="I1045998" s="3"/>
      <c r="J1045998" s="3"/>
      <c r="K1045998" s="3"/>
    </row>
    <row r="1045999" spans="9:11" x14ac:dyDescent="0.2">
      <c r="I1045999" s="3"/>
      <c r="J1045999" s="3"/>
      <c r="K1045999" s="3"/>
    </row>
    <row r="1046000" spans="9:11" x14ac:dyDescent="0.2">
      <c r="I1046000" s="3"/>
      <c r="J1046000" s="3"/>
      <c r="K1046000" s="3"/>
    </row>
    <row r="1046001" spans="9:11" x14ac:dyDescent="0.2">
      <c r="I1046001" s="3"/>
      <c r="J1046001" s="3"/>
      <c r="K1046001" s="3"/>
    </row>
    <row r="1046002" spans="9:11" x14ac:dyDescent="0.2">
      <c r="I1046002" s="3"/>
      <c r="J1046002" s="3"/>
      <c r="K1046002" s="3"/>
    </row>
    <row r="1046003" spans="9:11" x14ac:dyDescent="0.2">
      <c r="I1046003" s="3"/>
      <c r="J1046003" s="3"/>
      <c r="K1046003" s="3"/>
    </row>
    <row r="1046004" spans="9:11" x14ac:dyDescent="0.2">
      <c r="I1046004" s="3"/>
      <c r="J1046004" s="3"/>
      <c r="K1046004" s="3"/>
    </row>
    <row r="1046005" spans="9:11" x14ac:dyDescent="0.2">
      <c r="I1046005" s="3"/>
      <c r="J1046005" s="3"/>
      <c r="K1046005" s="3"/>
    </row>
    <row r="1046006" spans="9:11" x14ac:dyDescent="0.2">
      <c r="I1046006" s="3"/>
      <c r="J1046006" s="3"/>
      <c r="K1046006" s="3"/>
    </row>
    <row r="1046007" spans="9:11" x14ac:dyDescent="0.2">
      <c r="I1046007" s="3"/>
      <c r="J1046007" s="3"/>
      <c r="K1046007" s="3"/>
    </row>
    <row r="1046008" spans="9:11" x14ac:dyDescent="0.2">
      <c r="I1046008" s="3"/>
      <c r="J1046008" s="3"/>
      <c r="K1046008" s="3"/>
    </row>
    <row r="1046009" spans="9:11" x14ac:dyDescent="0.2">
      <c r="I1046009" s="3"/>
      <c r="J1046009" s="3"/>
      <c r="K1046009" s="3"/>
    </row>
    <row r="1046010" spans="9:11" x14ac:dyDescent="0.2">
      <c r="I1046010" s="3"/>
      <c r="J1046010" s="3"/>
      <c r="K1046010" s="3"/>
    </row>
    <row r="1046011" spans="9:11" x14ac:dyDescent="0.2">
      <c r="I1046011" s="3"/>
      <c r="J1046011" s="3"/>
      <c r="K1046011" s="3"/>
    </row>
    <row r="1046012" spans="9:11" x14ac:dyDescent="0.2">
      <c r="I1046012" s="3"/>
      <c r="J1046012" s="3"/>
      <c r="K1046012" s="3"/>
    </row>
    <row r="1046013" spans="9:11" x14ac:dyDescent="0.2">
      <c r="I1046013" s="3"/>
      <c r="J1046013" s="3"/>
      <c r="K1046013" s="3"/>
    </row>
    <row r="1046014" spans="9:11" x14ac:dyDescent="0.2">
      <c r="I1046014" s="3"/>
      <c r="J1046014" s="3"/>
      <c r="K1046014" s="3"/>
    </row>
    <row r="1046015" spans="9:11" x14ac:dyDescent="0.2">
      <c r="I1046015" s="3"/>
      <c r="J1046015" s="3"/>
      <c r="K1046015" s="3"/>
    </row>
    <row r="1046016" spans="9:11" x14ac:dyDescent="0.2">
      <c r="I1046016" s="3"/>
      <c r="J1046016" s="3"/>
      <c r="K1046016" s="3"/>
    </row>
    <row r="1046017" spans="9:11" x14ac:dyDescent="0.2">
      <c r="I1046017" s="3"/>
      <c r="J1046017" s="3"/>
      <c r="K1046017" s="3"/>
    </row>
    <row r="1046018" spans="9:11" x14ac:dyDescent="0.2">
      <c r="I1046018" s="3"/>
      <c r="J1046018" s="3"/>
      <c r="K1046018" s="3"/>
    </row>
    <row r="1046019" spans="9:11" x14ac:dyDescent="0.2">
      <c r="I1046019" s="3"/>
      <c r="J1046019" s="3"/>
      <c r="K1046019" s="3"/>
    </row>
    <row r="1046020" spans="9:11" x14ac:dyDescent="0.2">
      <c r="I1046020" s="3"/>
      <c r="J1046020" s="3"/>
      <c r="K1046020" s="3"/>
    </row>
    <row r="1046021" spans="9:11" x14ac:dyDescent="0.2">
      <c r="I1046021" s="3"/>
      <c r="J1046021" s="3"/>
      <c r="K1046021" s="3"/>
    </row>
    <row r="1046022" spans="9:11" x14ac:dyDescent="0.2">
      <c r="I1046022" s="3"/>
      <c r="J1046022" s="3"/>
      <c r="K1046022" s="3"/>
    </row>
    <row r="1046023" spans="9:11" x14ac:dyDescent="0.2">
      <c r="I1046023" s="3"/>
      <c r="J1046023" s="3"/>
      <c r="K1046023" s="3"/>
    </row>
    <row r="1046024" spans="9:11" x14ac:dyDescent="0.2">
      <c r="I1046024" s="3"/>
      <c r="J1046024" s="3"/>
      <c r="K1046024" s="3"/>
    </row>
    <row r="1046025" spans="9:11" x14ac:dyDescent="0.2">
      <c r="I1046025" s="3"/>
      <c r="J1046025" s="3"/>
      <c r="K1046025" s="3"/>
    </row>
    <row r="1046026" spans="9:11" x14ac:dyDescent="0.2">
      <c r="I1046026" s="3"/>
      <c r="J1046026" s="3"/>
      <c r="K1046026" s="3"/>
    </row>
    <row r="1046027" spans="9:11" x14ac:dyDescent="0.2">
      <c r="I1046027" s="3"/>
      <c r="J1046027" s="3"/>
      <c r="K1046027" s="3"/>
    </row>
    <row r="1046028" spans="9:11" x14ac:dyDescent="0.2">
      <c r="I1046028" s="3"/>
      <c r="J1046028" s="3"/>
      <c r="K1046028" s="3"/>
    </row>
    <row r="1046029" spans="9:11" x14ac:dyDescent="0.2">
      <c r="I1046029" s="3"/>
      <c r="J1046029" s="3"/>
      <c r="K1046029" s="3"/>
    </row>
    <row r="1046030" spans="9:11" x14ac:dyDescent="0.2">
      <c r="I1046030" s="3"/>
      <c r="J1046030" s="3"/>
      <c r="K1046030" s="3"/>
    </row>
    <row r="1046031" spans="9:11" x14ac:dyDescent="0.2">
      <c r="I1046031" s="3"/>
      <c r="J1046031" s="3"/>
      <c r="K1046031" s="3"/>
    </row>
    <row r="1046032" spans="9:11" x14ac:dyDescent="0.2">
      <c r="I1046032" s="3"/>
      <c r="J1046032" s="3"/>
      <c r="K1046032" s="3"/>
    </row>
    <row r="1046033" spans="9:11" x14ac:dyDescent="0.2">
      <c r="I1046033" s="3"/>
      <c r="J1046033" s="3"/>
      <c r="K1046033" s="3"/>
    </row>
    <row r="1046034" spans="9:11" x14ac:dyDescent="0.2">
      <c r="I1046034" s="3"/>
      <c r="J1046034" s="3"/>
      <c r="K1046034" s="3"/>
    </row>
    <row r="1046035" spans="9:11" x14ac:dyDescent="0.2">
      <c r="I1046035" s="3"/>
      <c r="J1046035" s="3"/>
      <c r="K1046035" s="3"/>
    </row>
    <row r="1046036" spans="9:11" x14ac:dyDescent="0.2">
      <c r="I1046036" s="3"/>
      <c r="J1046036" s="3"/>
      <c r="K1046036" s="3"/>
    </row>
    <row r="1046037" spans="9:11" x14ac:dyDescent="0.2">
      <c r="I1046037" s="3"/>
      <c r="J1046037" s="3"/>
      <c r="K1046037" s="3"/>
    </row>
    <row r="1046038" spans="9:11" x14ac:dyDescent="0.2">
      <c r="I1046038" s="3"/>
      <c r="J1046038" s="3"/>
      <c r="K1046038" s="3"/>
    </row>
    <row r="1046039" spans="9:11" x14ac:dyDescent="0.2">
      <c r="I1046039" s="3"/>
      <c r="J1046039" s="3"/>
      <c r="K1046039" s="3"/>
    </row>
    <row r="1046040" spans="9:11" x14ac:dyDescent="0.2">
      <c r="I1046040" s="3"/>
      <c r="J1046040" s="3"/>
      <c r="K1046040" s="3"/>
    </row>
    <row r="1046041" spans="9:11" x14ac:dyDescent="0.2">
      <c r="I1046041" s="3"/>
      <c r="J1046041" s="3"/>
      <c r="K1046041" s="3"/>
    </row>
    <row r="1046042" spans="9:11" x14ac:dyDescent="0.2">
      <c r="I1046042" s="3"/>
      <c r="J1046042" s="3"/>
      <c r="K1046042" s="3"/>
    </row>
    <row r="1046043" spans="9:11" x14ac:dyDescent="0.2">
      <c r="I1046043" s="3"/>
      <c r="J1046043" s="3"/>
      <c r="K1046043" s="3"/>
    </row>
    <row r="1046044" spans="9:11" x14ac:dyDescent="0.2">
      <c r="I1046044" s="3"/>
      <c r="J1046044" s="3"/>
      <c r="K1046044" s="3"/>
    </row>
    <row r="1046045" spans="9:11" x14ac:dyDescent="0.2">
      <c r="I1046045" s="3"/>
      <c r="J1046045" s="3"/>
      <c r="K1046045" s="3"/>
    </row>
    <row r="1046046" spans="9:11" x14ac:dyDescent="0.2">
      <c r="I1046046" s="3"/>
      <c r="J1046046" s="3"/>
      <c r="K1046046" s="3"/>
    </row>
    <row r="1046047" spans="9:11" x14ac:dyDescent="0.2">
      <c r="I1046047" s="3"/>
      <c r="J1046047" s="3"/>
      <c r="K1046047" s="3"/>
    </row>
    <row r="1046048" spans="9:11" x14ac:dyDescent="0.2">
      <c r="I1046048" s="3"/>
      <c r="J1046048" s="3"/>
      <c r="K1046048" s="3"/>
    </row>
    <row r="1046049" spans="9:11" x14ac:dyDescent="0.2">
      <c r="I1046049" s="3"/>
      <c r="J1046049" s="3"/>
      <c r="K1046049" s="3"/>
    </row>
    <row r="1046050" spans="9:11" x14ac:dyDescent="0.2">
      <c r="I1046050" s="3"/>
      <c r="J1046050" s="3"/>
      <c r="K1046050" s="3"/>
    </row>
    <row r="1046051" spans="9:11" x14ac:dyDescent="0.2">
      <c r="I1046051" s="3"/>
      <c r="J1046051" s="3"/>
      <c r="K1046051" s="3"/>
    </row>
    <row r="1046052" spans="9:11" x14ac:dyDescent="0.2">
      <c r="I1046052" s="3"/>
      <c r="J1046052" s="3"/>
      <c r="K1046052" s="3"/>
    </row>
    <row r="1046053" spans="9:11" x14ac:dyDescent="0.2">
      <c r="I1046053" s="3"/>
      <c r="J1046053" s="3"/>
      <c r="K1046053" s="3"/>
    </row>
    <row r="1046054" spans="9:11" x14ac:dyDescent="0.2">
      <c r="I1046054" s="3"/>
      <c r="J1046054" s="3"/>
      <c r="K1046054" s="3"/>
    </row>
    <row r="1046055" spans="9:11" x14ac:dyDescent="0.2">
      <c r="I1046055" s="3"/>
      <c r="J1046055" s="3"/>
      <c r="K1046055" s="3"/>
    </row>
    <row r="1046056" spans="9:11" x14ac:dyDescent="0.2">
      <c r="I1046056" s="3"/>
      <c r="J1046056" s="3"/>
      <c r="K1046056" s="3"/>
    </row>
    <row r="1046057" spans="9:11" x14ac:dyDescent="0.2">
      <c r="I1046057" s="3"/>
      <c r="J1046057" s="3"/>
      <c r="K1046057" s="3"/>
    </row>
    <row r="1046058" spans="9:11" x14ac:dyDescent="0.2">
      <c r="I1046058" s="3"/>
      <c r="J1046058" s="3"/>
      <c r="K1046058" s="3"/>
    </row>
    <row r="1046059" spans="9:11" x14ac:dyDescent="0.2">
      <c r="I1046059" s="3"/>
      <c r="J1046059" s="3"/>
      <c r="K1046059" s="3"/>
    </row>
    <row r="1046060" spans="9:11" x14ac:dyDescent="0.2">
      <c r="I1046060" s="3"/>
      <c r="J1046060" s="3"/>
      <c r="K1046060" s="3"/>
    </row>
    <row r="1046061" spans="9:11" x14ac:dyDescent="0.2">
      <c r="I1046061" s="3"/>
      <c r="J1046061" s="3"/>
      <c r="K1046061" s="3"/>
    </row>
    <row r="1046062" spans="9:11" x14ac:dyDescent="0.2">
      <c r="I1046062" s="3"/>
      <c r="J1046062" s="3"/>
      <c r="K1046062" s="3"/>
    </row>
    <row r="1046063" spans="9:11" x14ac:dyDescent="0.2">
      <c r="I1046063" s="3"/>
      <c r="J1046063" s="3"/>
      <c r="K1046063" s="3"/>
    </row>
    <row r="1046064" spans="9:11" x14ac:dyDescent="0.2">
      <c r="I1046064" s="3"/>
      <c r="J1046064" s="3"/>
      <c r="K1046064" s="3"/>
    </row>
    <row r="1046065" spans="9:11" x14ac:dyDescent="0.2">
      <c r="I1046065" s="3"/>
      <c r="J1046065" s="3"/>
      <c r="K1046065" s="3"/>
    </row>
    <row r="1046066" spans="9:11" x14ac:dyDescent="0.2">
      <c r="I1046066" s="3"/>
      <c r="J1046066" s="3"/>
      <c r="K1046066" s="3"/>
    </row>
    <row r="1046067" spans="9:11" x14ac:dyDescent="0.2">
      <c r="I1046067" s="3"/>
      <c r="J1046067" s="3"/>
      <c r="K1046067" s="3"/>
    </row>
    <row r="1046068" spans="9:11" x14ac:dyDescent="0.2">
      <c r="I1046068" s="3"/>
      <c r="J1046068" s="3"/>
      <c r="K1046068" s="3"/>
    </row>
    <row r="1046069" spans="9:11" x14ac:dyDescent="0.2">
      <c r="I1046069" s="3"/>
      <c r="J1046069" s="3"/>
      <c r="K1046069" s="3"/>
    </row>
    <row r="1046070" spans="9:11" x14ac:dyDescent="0.2">
      <c r="I1046070" s="3"/>
      <c r="J1046070" s="3"/>
      <c r="K1046070" s="3"/>
    </row>
    <row r="1046071" spans="9:11" x14ac:dyDescent="0.2">
      <c r="I1046071" s="3"/>
      <c r="J1046071" s="3"/>
      <c r="K1046071" s="3"/>
    </row>
    <row r="1046072" spans="9:11" x14ac:dyDescent="0.2">
      <c r="I1046072" s="3"/>
      <c r="J1046072" s="3"/>
      <c r="K1046072" s="3"/>
    </row>
    <row r="1046073" spans="9:11" x14ac:dyDescent="0.2">
      <c r="I1046073" s="3"/>
      <c r="J1046073" s="3"/>
      <c r="K1046073" s="3"/>
    </row>
    <row r="1046074" spans="9:11" x14ac:dyDescent="0.2">
      <c r="I1046074" s="3"/>
      <c r="J1046074" s="3"/>
      <c r="K1046074" s="3"/>
    </row>
    <row r="1046075" spans="9:11" x14ac:dyDescent="0.2">
      <c r="I1046075" s="3"/>
      <c r="J1046075" s="3"/>
      <c r="K1046075" s="3"/>
    </row>
    <row r="1046076" spans="9:11" x14ac:dyDescent="0.2">
      <c r="I1046076" s="3"/>
      <c r="J1046076" s="3"/>
      <c r="K1046076" s="3"/>
    </row>
    <row r="1046077" spans="9:11" x14ac:dyDescent="0.2">
      <c r="I1046077" s="3"/>
      <c r="J1046077" s="3"/>
      <c r="K1046077" s="3"/>
    </row>
    <row r="1046078" spans="9:11" x14ac:dyDescent="0.2">
      <c r="I1046078" s="3"/>
      <c r="J1046078" s="3"/>
      <c r="K1046078" s="3"/>
    </row>
    <row r="1046079" spans="9:11" x14ac:dyDescent="0.2">
      <c r="I1046079" s="3"/>
      <c r="J1046079" s="3"/>
      <c r="K1046079" s="3"/>
    </row>
    <row r="1046080" spans="9:11" x14ac:dyDescent="0.2">
      <c r="I1046080" s="3"/>
      <c r="J1046080" s="3"/>
      <c r="K1046080" s="3"/>
    </row>
    <row r="1046081" spans="9:11" x14ac:dyDescent="0.2">
      <c r="I1046081" s="3"/>
      <c r="J1046081" s="3"/>
      <c r="K1046081" s="3"/>
    </row>
    <row r="1046082" spans="9:11" x14ac:dyDescent="0.2">
      <c r="I1046082" s="3"/>
      <c r="J1046082" s="3"/>
      <c r="K1046082" s="3"/>
    </row>
    <row r="1046083" spans="9:11" x14ac:dyDescent="0.2">
      <c r="I1046083" s="3"/>
      <c r="J1046083" s="3"/>
      <c r="K1046083" s="3"/>
    </row>
    <row r="1046084" spans="9:11" x14ac:dyDescent="0.2">
      <c r="I1046084" s="3"/>
      <c r="J1046084" s="3"/>
      <c r="K1046084" s="3"/>
    </row>
    <row r="1046085" spans="9:11" x14ac:dyDescent="0.2">
      <c r="I1046085" s="3"/>
      <c r="J1046085" s="3"/>
      <c r="K1046085" s="3"/>
    </row>
    <row r="1046086" spans="9:11" x14ac:dyDescent="0.2">
      <c r="I1046086" s="3"/>
      <c r="J1046086" s="3"/>
      <c r="K1046086" s="3"/>
    </row>
    <row r="1046087" spans="9:11" x14ac:dyDescent="0.2">
      <c r="I1046087" s="3"/>
      <c r="J1046087" s="3"/>
      <c r="K1046087" s="3"/>
    </row>
    <row r="1046088" spans="9:11" x14ac:dyDescent="0.2">
      <c r="I1046088" s="3"/>
      <c r="J1046088" s="3"/>
      <c r="K1046088" s="3"/>
    </row>
    <row r="1046089" spans="9:11" x14ac:dyDescent="0.2">
      <c r="I1046089" s="3"/>
      <c r="J1046089" s="3"/>
      <c r="K1046089" s="3"/>
    </row>
    <row r="1046090" spans="9:11" x14ac:dyDescent="0.2">
      <c r="I1046090" s="3"/>
      <c r="J1046090" s="3"/>
      <c r="K1046090" s="3"/>
    </row>
    <row r="1046091" spans="9:11" x14ac:dyDescent="0.2">
      <c r="I1046091" s="3"/>
      <c r="J1046091" s="3"/>
      <c r="K1046091" s="3"/>
    </row>
    <row r="1046092" spans="9:11" x14ac:dyDescent="0.2">
      <c r="I1046092" s="3"/>
      <c r="J1046092" s="3"/>
      <c r="K1046092" s="3"/>
    </row>
    <row r="1046093" spans="9:11" x14ac:dyDescent="0.2">
      <c r="I1046093" s="3"/>
      <c r="J1046093" s="3"/>
      <c r="K1046093" s="3"/>
    </row>
    <row r="1046094" spans="9:11" x14ac:dyDescent="0.2">
      <c r="I1046094" s="3"/>
      <c r="J1046094" s="3"/>
      <c r="K1046094" s="3"/>
    </row>
    <row r="1046095" spans="9:11" x14ac:dyDescent="0.2">
      <c r="I1046095" s="3"/>
      <c r="J1046095" s="3"/>
      <c r="K1046095" s="3"/>
    </row>
    <row r="1046096" spans="9:11" x14ac:dyDescent="0.2">
      <c r="I1046096" s="3"/>
      <c r="J1046096" s="3"/>
      <c r="K1046096" s="3"/>
    </row>
    <row r="1046097" spans="9:11" x14ac:dyDescent="0.2">
      <c r="I1046097" s="3"/>
      <c r="J1046097" s="3"/>
      <c r="K1046097" s="3"/>
    </row>
    <row r="1046098" spans="9:11" x14ac:dyDescent="0.2">
      <c r="I1046098" s="3"/>
      <c r="J1046098" s="3"/>
      <c r="K1046098" s="3"/>
    </row>
    <row r="1046099" spans="9:11" x14ac:dyDescent="0.2">
      <c r="I1046099" s="3"/>
      <c r="J1046099" s="3"/>
      <c r="K1046099" s="3"/>
    </row>
    <row r="1046100" spans="9:11" x14ac:dyDescent="0.2">
      <c r="I1046100" s="3"/>
      <c r="J1046100" s="3"/>
      <c r="K1046100" s="3"/>
    </row>
    <row r="1046101" spans="9:11" x14ac:dyDescent="0.2">
      <c r="I1046101" s="3"/>
      <c r="J1046101" s="3"/>
      <c r="K1046101" s="3"/>
    </row>
    <row r="1046102" spans="9:11" x14ac:dyDescent="0.2">
      <c r="I1046102" s="3"/>
      <c r="J1046102" s="3"/>
      <c r="K1046102" s="3"/>
    </row>
    <row r="1046103" spans="9:11" x14ac:dyDescent="0.2">
      <c r="I1046103" s="3"/>
      <c r="J1046103" s="3"/>
      <c r="K1046103" s="3"/>
    </row>
    <row r="1046104" spans="9:11" x14ac:dyDescent="0.2">
      <c r="I1046104" s="3"/>
      <c r="J1046104" s="3"/>
      <c r="K1046104" s="3"/>
    </row>
    <row r="1046105" spans="9:11" x14ac:dyDescent="0.2">
      <c r="I1046105" s="3"/>
      <c r="J1046105" s="3"/>
      <c r="K1046105" s="3"/>
    </row>
    <row r="1046106" spans="9:11" x14ac:dyDescent="0.2">
      <c r="I1046106" s="3"/>
      <c r="J1046106" s="3"/>
      <c r="K1046106" s="3"/>
    </row>
    <row r="1046107" spans="9:11" x14ac:dyDescent="0.2">
      <c r="I1046107" s="3"/>
      <c r="J1046107" s="3"/>
      <c r="K1046107" s="3"/>
    </row>
    <row r="1046108" spans="9:11" x14ac:dyDescent="0.2">
      <c r="I1046108" s="3"/>
      <c r="J1046108" s="3"/>
      <c r="K1046108" s="3"/>
    </row>
    <row r="1046109" spans="9:11" x14ac:dyDescent="0.2">
      <c r="I1046109" s="3"/>
      <c r="J1046109" s="3"/>
      <c r="K1046109" s="3"/>
    </row>
    <row r="1046110" spans="9:11" x14ac:dyDescent="0.2">
      <c r="I1046110" s="3"/>
      <c r="J1046110" s="3"/>
      <c r="K1046110" s="3"/>
    </row>
    <row r="1046111" spans="9:11" x14ac:dyDescent="0.2">
      <c r="I1046111" s="3"/>
      <c r="J1046111" s="3"/>
      <c r="K1046111" s="3"/>
    </row>
    <row r="1046112" spans="9:11" x14ac:dyDescent="0.2">
      <c r="I1046112" s="3"/>
      <c r="J1046112" s="3"/>
      <c r="K1046112" s="3"/>
    </row>
    <row r="1046113" spans="9:11" x14ac:dyDescent="0.2">
      <c r="I1046113" s="3"/>
      <c r="J1046113" s="3"/>
      <c r="K1046113" s="3"/>
    </row>
    <row r="1046114" spans="9:11" x14ac:dyDescent="0.2">
      <c r="I1046114" s="3"/>
      <c r="J1046114" s="3"/>
      <c r="K1046114" s="3"/>
    </row>
    <row r="1046115" spans="9:11" x14ac:dyDescent="0.2">
      <c r="I1046115" s="3"/>
      <c r="J1046115" s="3"/>
      <c r="K1046115" s="3"/>
    </row>
    <row r="1046116" spans="9:11" x14ac:dyDescent="0.2">
      <c r="I1046116" s="3"/>
      <c r="J1046116" s="3"/>
      <c r="K1046116" s="3"/>
    </row>
    <row r="1046117" spans="9:11" x14ac:dyDescent="0.2">
      <c r="I1046117" s="3"/>
      <c r="J1046117" s="3"/>
      <c r="K1046117" s="3"/>
    </row>
    <row r="1046118" spans="9:11" x14ac:dyDescent="0.2">
      <c r="I1046118" s="3"/>
      <c r="J1046118" s="3"/>
      <c r="K1046118" s="3"/>
    </row>
    <row r="1046119" spans="9:11" x14ac:dyDescent="0.2">
      <c r="I1046119" s="3"/>
      <c r="J1046119" s="3"/>
      <c r="K1046119" s="3"/>
    </row>
    <row r="1046120" spans="9:11" x14ac:dyDescent="0.2">
      <c r="I1046120" s="3"/>
      <c r="J1046120" s="3"/>
      <c r="K1046120" s="3"/>
    </row>
    <row r="1046121" spans="9:11" x14ac:dyDescent="0.2">
      <c r="I1046121" s="3"/>
      <c r="J1046121" s="3"/>
      <c r="K1046121" s="3"/>
    </row>
    <row r="1046122" spans="9:11" x14ac:dyDescent="0.2">
      <c r="I1046122" s="3"/>
      <c r="J1046122" s="3"/>
      <c r="K1046122" s="3"/>
    </row>
    <row r="1046123" spans="9:11" x14ac:dyDescent="0.2">
      <c r="I1046123" s="3"/>
      <c r="J1046123" s="3"/>
      <c r="K1046123" s="3"/>
    </row>
    <row r="1046124" spans="9:11" x14ac:dyDescent="0.2">
      <c r="I1046124" s="3"/>
      <c r="J1046124" s="3"/>
      <c r="K1046124" s="3"/>
    </row>
    <row r="1046125" spans="9:11" x14ac:dyDescent="0.2">
      <c r="I1046125" s="3"/>
      <c r="J1046125" s="3"/>
      <c r="K1046125" s="3"/>
    </row>
    <row r="1046126" spans="9:11" x14ac:dyDescent="0.2">
      <c r="I1046126" s="3"/>
      <c r="J1046126" s="3"/>
      <c r="K1046126" s="3"/>
    </row>
    <row r="1046127" spans="9:11" x14ac:dyDescent="0.2">
      <c r="I1046127" s="3"/>
      <c r="J1046127" s="3"/>
      <c r="K1046127" s="3"/>
    </row>
    <row r="1046128" spans="9:11" x14ac:dyDescent="0.2">
      <c r="I1046128" s="3"/>
      <c r="J1046128" s="3"/>
      <c r="K1046128" s="3"/>
    </row>
    <row r="1046129" spans="9:11" x14ac:dyDescent="0.2">
      <c r="I1046129" s="3"/>
      <c r="J1046129" s="3"/>
      <c r="K1046129" s="3"/>
    </row>
    <row r="1046130" spans="9:11" x14ac:dyDescent="0.2">
      <c r="I1046130" s="3"/>
      <c r="J1046130" s="3"/>
      <c r="K1046130" s="3"/>
    </row>
    <row r="1046131" spans="9:11" x14ac:dyDescent="0.2">
      <c r="I1046131" s="3"/>
      <c r="J1046131" s="3"/>
      <c r="K1046131" s="3"/>
    </row>
    <row r="1046132" spans="9:11" x14ac:dyDescent="0.2">
      <c r="I1046132" s="3"/>
      <c r="J1046132" s="3"/>
      <c r="K1046132" s="3"/>
    </row>
    <row r="1046133" spans="9:11" x14ac:dyDescent="0.2">
      <c r="I1046133" s="3"/>
      <c r="J1046133" s="3"/>
      <c r="K1046133" s="3"/>
    </row>
    <row r="1046134" spans="9:11" x14ac:dyDescent="0.2">
      <c r="I1046134" s="3"/>
      <c r="J1046134" s="3"/>
      <c r="K1046134" s="3"/>
    </row>
    <row r="1046135" spans="9:11" x14ac:dyDescent="0.2">
      <c r="I1046135" s="3"/>
      <c r="J1046135" s="3"/>
      <c r="K1046135" s="3"/>
    </row>
    <row r="1046136" spans="9:11" x14ac:dyDescent="0.2">
      <c r="I1046136" s="3"/>
      <c r="J1046136" s="3"/>
      <c r="K1046136" s="3"/>
    </row>
    <row r="1046137" spans="9:11" x14ac:dyDescent="0.2">
      <c r="I1046137" s="3"/>
      <c r="J1046137" s="3"/>
      <c r="K1046137" s="3"/>
    </row>
    <row r="1046138" spans="9:11" x14ac:dyDescent="0.2">
      <c r="I1046138" s="3"/>
      <c r="J1046138" s="3"/>
      <c r="K1046138" s="3"/>
    </row>
    <row r="1046139" spans="9:11" x14ac:dyDescent="0.2">
      <c r="I1046139" s="3"/>
      <c r="J1046139" s="3"/>
      <c r="K1046139" s="3"/>
    </row>
    <row r="1046140" spans="9:11" x14ac:dyDescent="0.2">
      <c r="I1046140" s="3"/>
      <c r="J1046140" s="3"/>
      <c r="K1046140" s="3"/>
    </row>
    <row r="1046141" spans="9:11" x14ac:dyDescent="0.2">
      <c r="I1046141" s="3"/>
      <c r="J1046141" s="3"/>
      <c r="K1046141" s="3"/>
    </row>
    <row r="1046142" spans="9:11" x14ac:dyDescent="0.2">
      <c r="I1046142" s="3"/>
      <c r="J1046142" s="3"/>
      <c r="K1046142" s="3"/>
    </row>
    <row r="1046143" spans="9:11" x14ac:dyDescent="0.2">
      <c r="I1046143" s="3"/>
      <c r="J1046143" s="3"/>
      <c r="K1046143" s="3"/>
    </row>
    <row r="1046144" spans="9:11" x14ac:dyDescent="0.2">
      <c r="I1046144" s="3"/>
      <c r="J1046144" s="3"/>
      <c r="K1046144" s="3"/>
    </row>
    <row r="1046145" spans="9:11" x14ac:dyDescent="0.2">
      <c r="I1046145" s="3"/>
      <c r="J1046145" s="3"/>
      <c r="K1046145" s="3"/>
    </row>
    <row r="1046146" spans="9:11" x14ac:dyDescent="0.2">
      <c r="I1046146" s="3"/>
      <c r="J1046146" s="3"/>
      <c r="K1046146" s="3"/>
    </row>
    <row r="1046147" spans="9:11" x14ac:dyDescent="0.2">
      <c r="I1046147" s="3"/>
      <c r="J1046147" s="3"/>
      <c r="K1046147" s="3"/>
    </row>
    <row r="1046148" spans="9:11" x14ac:dyDescent="0.2">
      <c r="I1046148" s="3"/>
      <c r="J1046148" s="3"/>
      <c r="K1046148" s="3"/>
    </row>
    <row r="1046149" spans="9:11" x14ac:dyDescent="0.2">
      <c r="I1046149" s="3"/>
      <c r="J1046149" s="3"/>
      <c r="K1046149" s="3"/>
    </row>
    <row r="1046150" spans="9:11" x14ac:dyDescent="0.2">
      <c r="I1046150" s="3"/>
      <c r="J1046150" s="3"/>
      <c r="K1046150" s="3"/>
    </row>
    <row r="1046151" spans="9:11" x14ac:dyDescent="0.2">
      <c r="I1046151" s="3"/>
      <c r="J1046151" s="3"/>
      <c r="K1046151" s="3"/>
    </row>
    <row r="1046152" spans="9:11" x14ac:dyDescent="0.2">
      <c r="I1046152" s="3"/>
      <c r="J1046152" s="3"/>
      <c r="K1046152" s="3"/>
    </row>
    <row r="1046153" spans="9:11" x14ac:dyDescent="0.2">
      <c r="I1046153" s="3"/>
      <c r="J1046153" s="3"/>
      <c r="K1046153" s="3"/>
    </row>
    <row r="1046154" spans="9:11" x14ac:dyDescent="0.2">
      <c r="I1046154" s="3"/>
      <c r="J1046154" s="3"/>
      <c r="K1046154" s="3"/>
    </row>
    <row r="1046155" spans="9:11" x14ac:dyDescent="0.2">
      <c r="I1046155" s="3"/>
      <c r="J1046155" s="3"/>
      <c r="K1046155" s="3"/>
    </row>
    <row r="1046156" spans="9:11" x14ac:dyDescent="0.2">
      <c r="I1046156" s="3"/>
      <c r="J1046156" s="3"/>
      <c r="K1046156" s="3"/>
    </row>
    <row r="1046157" spans="9:11" x14ac:dyDescent="0.2">
      <c r="I1046157" s="3"/>
      <c r="J1046157" s="3"/>
      <c r="K1046157" s="3"/>
    </row>
    <row r="1046158" spans="9:11" x14ac:dyDescent="0.2">
      <c r="I1046158" s="3"/>
      <c r="J1046158" s="3"/>
      <c r="K1046158" s="3"/>
    </row>
    <row r="1046159" spans="9:11" x14ac:dyDescent="0.2">
      <c r="I1046159" s="3"/>
      <c r="J1046159" s="3"/>
      <c r="K1046159" s="3"/>
    </row>
    <row r="1046160" spans="9:11" x14ac:dyDescent="0.2">
      <c r="I1046160" s="3"/>
      <c r="J1046160" s="3"/>
      <c r="K1046160" s="3"/>
    </row>
    <row r="1046161" spans="9:11" x14ac:dyDescent="0.2">
      <c r="I1046161" s="3"/>
      <c r="J1046161" s="3"/>
      <c r="K1046161" s="3"/>
    </row>
    <row r="1046162" spans="9:11" x14ac:dyDescent="0.2">
      <c r="I1046162" s="3"/>
      <c r="J1046162" s="3"/>
      <c r="K1046162" s="3"/>
    </row>
    <row r="1046163" spans="9:11" x14ac:dyDescent="0.2">
      <c r="I1046163" s="3"/>
      <c r="J1046163" s="3"/>
      <c r="K1046163" s="3"/>
    </row>
    <row r="1046164" spans="9:11" x14ac:dyDescent="0.2">
      <c r="I1046164" s="3"/>
      <c r="J1046164" s="3"/>
      <c r="K1046164" s="3"/>
    </row>
    <row r="1046165" spans="9:11" x14ac:dyDescent="0.2">
      <c r="I1046165" s="3"/>
      <c r="J1046165" s="3"/>
      <c r="K1046165" s="3"/>
    </row>
    <row r="1046166" spans="9:11" x14ac:dyDescent="0.2">
      <c r="I1046166" s="3"/>
      <c r="J1046166" s="3"/>
      <c r="K1046166" s="3"/>
    </row>
    <row r="1046167" spans="9:11" x14ac:dyDescent="0.2">
      <c r="I1046167" s="3"/>
      <c r="J1046167" s="3"/>
      <c r="K1046167" s="3"/>
    </row>
    <row r="1046168" spans="9:11" x14ac:dyDescent="0.2">
      <c r="I1046168" s="3"/>
      <c r="J1046168" s="3"/>
      <c r="K1046168" s="3"/>
    </row>
    <row r="1046169" spans="9:11" x14ac:dyDescent="0.2">
      <c r="I1046169" s="3"/>
      <c r="J1046169" s="3"/>
      <c r="K1046169" s="3"/>
    </row>
    <row r="1046170" spans="9:11" x14ac:dyDescent="0.2">
      <c r="I1046170" s="3"/>
      <c r="J1046170" s="3"/>
      <c r="K1046170" s="3"/>
    </row>
    <row r="1046171" spans="9:11" x14ac:dyDescent="0.2">
      <c r="I1046171" s="3"/>
      <c r="J1046171" s="3"/>
      <c r="K1046171" s="3"/>
    </row>
    <row r="1046172" spans="9:11" x14ac:dyDescent="0.2">
      <c r="I1046172" s="3"/>
      <c r="J1046172" s="3"/>
      <c r="K1046172" s="3"/>
    </row>
    <row r="1046173" spans="9:11" x14ac:dyDescent="0.2">
      <c r="I1046173" s="3"/>
      <c r="J1046173" s="3"/>
      <c r="K1046173" s="3"/>
    </row>
    <row r="1046174" spans="9:11" x14ac:dyDescent="0.2">
      <c r="I1046174" s="3"/>
      <c r="J1046174" s="3"/>
      <c r="K1046174" s="3"/>
    </row>
    <row r="1046175" spans="9:11" x14ac:dyDescent="0.2">
      <c r="I1046175" s="3"/>
      <c r="J1046175" s="3"/>
      <c r="K1046175" s="3"/>
    </row>
    <row r="1046176" spans="9:11" x14ac:dyDescent="0.2">
      <c r="I1046176" s="3"/>
      <c r="J1046176" s="3"/>
      <c r="K1046176" s="3"/>
    </row>
    <row r="1046177" spans="9:11" x14ac:dyDescent="0.2">
      <c r="I1046177" s="3"/>
      <c r="J1046177" s="3"/>
      <c r="K1046177" s="3"/>
    </row>
    <row r="1046178" spans="9:11" x14ac:dyDescent="0.2">
      <c r="I1046178" s="3"/>
      <c r="J1046178" s="3"/>
      <c r="K1046178" s="3"/>
    </row>
    <row r="1046179" spans="9:11" x14ac:dyDescent="0.2">
      <c r="I1046179" s="3"/>
      <c r="J1046179" s="3"/>
      <c r="K1046179" s="3"/>
    </row>
    <row r="1046180" spans="9:11" x14ac:dyDescent="0.2">
      <c r="I1046180" s="3"/>
      <c r="J1046180" s="3"/>
      <c r="K1046180" s="3"/>
    </row>
    <row r="1046181" spans="9:11" x14ac:dyDescent="0.2">
      <c r="I1046181" s="3"/>
      <c r="J1046181" s="3"/>
      <c r="K1046181" s="3"/>
    </row>
    <row r="1046182" spans="9:11" x14ac:dyDescent="0.2">
      <c r="I1046182" s="3"/>
      <c r="J1046182" s="3"/>
      <c r="K1046182" s="3"/>
    </row>
    <row r="1046183" spans="9:11" x14ac:dyDescent="0.2">
      <c r="I1046183" s="3"/>
      <c r="J1046183" s="3"/>
      <c r="K1046183" s="3"/>
    </row>
    <row r="1046184" spans="9:11" x14ac:dyDescent="0.2">
      <c r="I1046184" s="3"/>
      <c r="J1046184" s="3"/>
      <c r="K1046184" s="3"/>
    </row>
    <row r="1046185" spans="9:11" x14ac:dyDescent="0.2">
      <c r="I1046185" s="3"/>
      <c r="J1046185" s="3"/>
      <c r="K1046185" s="3"/>
    </row>
    <row r="1046186" spans="9:11" x14ac:dyDescent="0.2">
      <c r="I1046186" s="3"/>
      <c r="J1046186" s="3"/>
      <c r="K1046186" s="3"/>
    </row>
    <row r="1046187" spans="9:11" x14ac:dyDescent="0.2">
      <c r="I1046187" s="3"/>
      <c r="J1046187" s="3"/>
      <c r="K1046187" s="3"/>
    </row>
    <row r="1046188" spans="9:11" x14ac:dyDescent="0.2">
      <c r="I1046188" s="3"/>
      <c r="J1046188" s="3"/>
      <c r="K1046188" s="3"/>
    </row>
    <row r="1046189" spans="9:11" x14ac:dyDescent="0.2">
      <c r="I1046189" s="3"/>
      <c r="J1046189" s="3"/>
      <c r="K1046189" s="3"/>
    </row>
    <row r="1046190" spans="9:11" x14ac:dyDescent="0.2">
      <c r="I1046190" s="3"/>
      <c r="J1046190" s="3"/>
      <c r="K1046190" s="3"/>
    </row>
    <row r="1046191" spans="9:11" x14ac:dyDescent="0.2">
      <c r="I1046191" s="3"/>
      <c r="J1046191" s="3"/>
      <c r="K1046191" s="3"/>
    </row>
    <row r="1046192" spans="9:11" x14ac:dyDescent="0.2">
      <c r="I1046192" s="3"/>
      <c r="J1046192" s="3"/>
      <c r="K1046192" s="3"/>
    </row>
    <row r="1046193" spans="9:11" x14ac:dyDescent="0.2">
      <c r="I1046193" s="3"/>
      <c r="J1046193" s="3"/>
      <c r="K1046193" s="3"/>
    </row>
    <row r="1046194" spans="9:11" x14ac:dyDescent="0.2">
      <c r="I1046194" s="3"/>
      <c r="J1046194" s="3"/>
      <c r="K1046194" s="3"/>
    </row>
    <row r="1046195" spans="9:11" x14ac:dyDescent="0.2">
      <c r="I1046195" s="3"/>
      <c r="J1046195" s="3"/>
      <c r="K1046195" s="3"/>
    </row>
    <row r="1046196" spans="9:11" x14ac:dyDescent="0.2">
      <c r="I1046196" s="3"/>
      <c r="J1046196" s="3"/>
      <c r="K1046196" s="3"/>
    </row>
    <row r="1046197" spans="9:11" x14ac:dyDescent="0.2">
      <c r="I1046197" s="3"/>
      <c r="J1046197" s="3"/>
      <c r="K1046197" s="3"/>
    </row>
    <row r="1046198" spans="9:11" x14ac:dyDescent="0.2">
      <c r="I1046198" s="3"/>
      <c r="J1046198" s="3"/>
      <c r="K1046198" s="3"/>
    </row>
    <row r="1046199" spans="9:11" x14ac:dyDescent="0.2">
      <c r="I1046199" s="3"/>
      <c r="J1046199" s="3"/>
      <c r="K1046199" s="3"/>
    </row>
    <row r="1046200" spans="9:11" x14ac:dyDescent="0.2">
      <c r="I1046200" s="3"/>
      <c r="J1046200" s="3"/>
      <c r="K1046200" s="3"/>
    </row>
    <row r="1046201" spans="9:11" x14ac:dyDescent="0.2">
      <c r="I1046201" s="3"/>
      <c r="J1046201" s="3"/>
      <c r="K1046201" s="3"/>
    </row>
    <row r="1046202" spans="9:11" x14ac:dyDescent="0.2">
      <c r="I1046202" s="3"/>
      <c r="J1046202" s="3"/>
      <c r="K1046202" s="3"/>
    </row>
    <row r="1046203" spans="9:11" x14ac:dyDescent="0.2">
      <c r="I1046203" s="3"/>
      <c r="J1046203" s="3"/>
      <c r="K1046203" s="3"/>
    </row>
    <row r="1046204" spans="9:11" x14ac:dyDescent="0.2">
      <c r="I1046204" s="3"/>
      <c r="J1046204" s="3"/>
      <c r="K1046204" s="3"/>
    </row>
    <row r="1046205" spans="9:11" x14ac:dyDescent="0.2">
      <c r="I1046205" s="3"/>
      <c r="J1046205" s="3"/>
      <c r="K1046205" s="3"/>
    </row>
    <row r="1046206" spans="9:11" x14ac:dyDescent="0.2">
      <c r="I1046206" s="3"/>
      <c r="J1046206" s="3"/>
      <c r="K1046206" s="3"/>
    </row>
    <row r="1046207" spans="9:11" x14ac:dyDescent="0.2">
      <c r="I1046207" s="3"/>
      <c r="J1046207" s="3"/>
      <c r="K1046207" s="3"/>
    </row>
    <row r="1046208" spans="9:11" x14ac:dyDescent="0.2">
      <c r="I1046208" s="3"/>
      <c r="J1046208" s="3"/>
      <c r="K1046208" s="3"/>
    </row>
    <row r="1046209" spans="9:11" x14ac:dyDescent="0.2">
      <c r="I1046209" s="3"/>
      <c r="J1046209" s="3"/>
      <c r="K1046209" s="3"/>
    </row>
    <row r="1046210" spans="9:11" x14ac:dyDescent="0.2">
      <c r="I1046210" s="3"/>
      <c r="J1046210" s="3"/>
      <c r="K1046210" s="3"/>
    </row>
    <row r="1046211" spans="9:11" x14ac:dyDescent="0.2">
      <c r="I1046211" s="3"/>
      <c r="J1046211" s="3"/>
      <c r="K1046211" s="3"/>
    </row>
    <row r="1046212" spans="9:11" x14ac:dyDescent="0.2">
      <c r="I1046212" s="3"/>
      <c r="J1046212" s="3"/>
      <c r="K1046212" s="3"/>
    </row>
    <row r="1046213" spans="9:11" x14ac:dyDescent="0.2">
      <c r="I1046213" s="3"/>
      <c r="J1046213" s="3"/>
      <c r="K1046213" s="3"/>
    </row>
    <row r="1046214" spans="9:11" x14ac:dyDescent="0.2">
      <c r="I1046214" s="3"/>
      <c r="J1046214" s="3"/>
      <c r="K1046214" s="3"/>
    </row>
    <row r="1046215" spans="9:11" x14ac:dyDescent="0.2">
      <c r="I1046215" s="3"/>
      <c r="J1046215" s="3"/>
      <c r="K1046215" s="3"/>
    </row>
    <row r="1046216" spans="9:11" x14ac:dyDescent="0.2">
      <c r="I1046216" s="3"/>
      <c r="J1046216" s="3"/>
      <c r="K1046216" s="3"/>
    </row>
    <row r="1046217" spans="9:11" x14ac:dyDescent="0.2">
      <c r="I1046217" s="3"/>
      <c r="J1046217" s="3"/>
      <c r="K1046217" s="3"/>
    </row>
    <row r="1046218" spans="9:11" x14ac:dyDescent="0.2">
      <c r="I1046218" s="3"/>
      <c r="J1046218" s="3"/>
      <c r="K1046218" s="3"/>
    </row>
    <row r="1046219" spans="9:11" x14ac:dyDescent="0.2">
      <c r="I1046219" s="3"/>
      <c r="J1046219" s="3"/>
      <c r="K1046219" s="3"/>
    </row>
    <row r="1046220" spans="9:11" x14ac:dyDescent="0.2">
      <c r="I1046220" s="3"/>
      <c r="J1046220" s="3"/>
      <c r="K1046220" s="3"/>
    </row>
    <row r="1046221" spans="9:11" x14ac:dyDescent="0.2">
      <c r="I1046221" s="3"/>
      <c r="J1046221" s="3"/>
      <c r="K1046221" s="3"/>
    </row>
    <row r="1046222" spans="9:11" x14ac:dyDescent="0.2">
      <c r="I1046222" s="3"/>
      <c r="J1046222" s="3"/>
      <c r="K1046222" s="3"/>
    </row>
    <row r="1046223" spans="9:11" x14ac:dyDescent="0.2">
      <c r="I1046223" s="3"/>
      <c r="J1046223" s="3"/>
      <c r="K1046223" s="3"/>
    </row>
    <row r="1046224" spans="9:11" x14ac:dyDescent="0.2">
      <c r="I1046224" s="3"/>
      <c r="J1046224" s="3"/>
      <c r="K1046224" s="3"/>
    </row>
    <row r="1046225" spans="9:11" x14ac:dyDescent="0.2">
      <c r="I1046225" s="3"/>
      <c r="J1046225" s="3"/>
      <c r="K1046225" s="3"/>
    </row>
    <row r="1046226" spans="9:11" x14ac:dyDescent="0.2">
      <c r="I1046226" s="3"/>
      <c r="J1046226" s="3"/>
      <c r="K1046226" s="3"/>
    </row>
    <row r="1046227" spans="9:11" x14ac:dyDescent="0.2">
      <c r="I1046227" s="3"/>
      <c r="J1046227" s="3"/>
      <c r="K1046227" s="3"/>
    </row>
    <row r="1046228" spans="9:11" x14ac:dyDescent="0.2">
      <c r="I1046228" s="3"/>
      <c r="J1046228" s="3"/>
      <c r="K1046228" s="3"/>
    </row>
    <row r="1046229" spans="9:11" x14ac:dyDescent="0.2">
      <c r="I1046229" s="3"/>
      <c r="J1046229" s="3"/>
      <c r="K1046229" s="3"/>
    </row>
    <row r="1046230" spans="9:11" x14ac:dyDescent="0.2">
      <c r="I1046230" s="3"/>
      <c r="J1046230" s="3"/>
      <c r="K1046230" s="3"/>
    </row>
    <row r="1046231" spans="9:11" x14ac:dyDescent="0.2">
      <c r="I1046231" s="3"/>
      <c r="J1046231" s="3"/>
      <c r="K1046231" s="3"/>
    </row>
    <row r="1046232" spans="9:11" x14ac:dyDescent="0.2">
      <c r="I1046232" s="3"/>
      <c r="J1046232" s="3"/>
      <c r="K1046232" s="3"/>
    </row>
    <row r="1046233" spans="9:11" x14ac:dyDescent="0.2">
      <c r="I1046233" s="3"/>
      <c r="J1046233" s="3"/>
      <c r="K1046233" s="3"/>
    </row>
    <row r="1046234" spans="9:11" x14ac:dyDescent="0.2">
      <c r="I1046234" s="3"/>
      <c r="J1046234" s="3"/>
      <c r="K1046234" s="3"/>
    </row>
    <row r="1046235" spans="9:11" x14ac:dyDescent="0.2">
      <c r="I1046235" s="3"/>
      <c r="J1046235" s="3"/>
      <c r="K1046235" s="3"/>
    </row>
    <row r="1046236" spans="9:11" x14ac:dyDescent="0.2">
      <c r="I1046236" s="3"/>
      <c r="J1046236" s="3"/>
      <c r="K1046236" s="3"/>
    </row>
    <row r="1046237" spans="9:11" x14ac:dyDescent="0.2">
      <c r="I1046237" s="3"/>
      <c r="J1046237" s="3"/>
      <c r="K1046237" s="3"/>
    </row>
    <row r="1046238" spans="9:11" x14ac:dyDescent="0.2">
      <c r="I1046238" s="3"/>
      <c r="J1046238" s="3"/>
      <c r="K1046238" s="3"/>
    </row>
    <row r="1046239" spans="9:11" x14ac:dyDescent="0.2">
      <c r="I1046239" s="3"/>
      <c r="J1046239" s="3"/>
      <c r="K1046239" s="3"/>
    </row>
    <row r="1046240" spans="9:11" x14ac:dyDescent="0.2">
      <c r="I1046240" s="3"/>
      <c r="J1046240" s="3"/>
      <c r="K1046240" s="3"/>
    </row>
    <row r="1046241" spans="9:11" x14ac:dyDescent="0.2">
      <c r="I1046241" s="3"/>
      <c r="J1046241" s="3"/>
      <c r="K1046241" s="3"/>
    </row>
    <row r="1046242" spans="9:11" x14ac:dyDescent="0.2">
      <c r="I1046242" s="3"/>
      <c r="J1046242" s="3"/>
      <c r="K1046242" s="3"/>
    </row>
    <row r="1046243" spans="9:11" x14ac:dyDescent="0.2">
      <c r="I1046243" s="3"/>
      <c r="J1046243" s="3"/>
      <c r="K1046243" s="3"/>
    </row>
    <row r="1046244" spans="9:11" x14ac:dyDescent="0.2">
      <c r="I1046244" s="3"/>
      <c r="J1046244" s="3"/>
      <c r="K1046244" s="3"/>
    </row>
    <row r="1046245" spans="9:11" x14ac:dyDescent="0.2">
      <c r="I1046245" s="3"/>
      <c r="J1046245" s="3"/>
      <c r="K1046245" s="3"/>
    </row>
    <row r="1046246" spans="9:11" x14ac:dyDescent="0.2">
      <c r="I1046246" s="3"/>
      <c r="J1046246" s="3"/>
      <c r="K1046246" s="3"/>
    </row>
    <row r="1046247" spans="9:11" x14ac:dyDescent="0.2">
      <c r="I1046247" s="3"/>
      <c r="J1046247" s="3"/>
      <c r="K1046247" s="3"/>
    </row>
    <row r="1046248" spans="9:11" x14ac:dyDescent="0.2">
      <c r="I1046248" s="3"/>
      <c r="J1046248" s="3"/>
      <c r="K1046248" s="3"/>
    </row>
    <row r="1046249" spans="9:11" x14ac:dyDescent="0.2">
      <c r="I1046249" s="3"/>
      <c r="J1046249" s="3"/>
      <c r="K1046249" s="3"/>
    </row>
    <row r="1046250" spans="9:11" x14ac:dyDescent="0.2">
      <c r="I1046250" s="3"/>
      <c r="J1046250" s="3"/>
      <c r="K1046250" s="3"/>
    </row>
    <row r="1046251" spans="9:11" x14ac:dyDescent="0.2">
      <c r="I1046251" s="3"/>
      <c r="J1046251" s="3"/>
      <c r="K1046251" s="3"/>
    </row>
    <row r="1046252" spans="9:11" x14ac:dyDescent="0.2">
      <c r="I1046252" s="3"/>
      <c r="J1046252" s="3"/>
      <c r="K1046252" s="3"/>
    </row>
    <row r="1046253" spans="9:11" x14ac:dyDescent="0.2">
      <c r="I1046253" s="3"/>
      <c r="J1046253" s="3"/>
      <c r="K1046253" s="3"/>
    </row>
    <row r="1046254" spans="9:11" x14ac:dyDescent="0.2">
      <c r="I1046254" s="3"/>
      <c r="J1046254" s="3"/>
      <c r="K1046254" s="3"/>
    </row>
    <row r="1046255" spans="9:11" x14ac:dyDescent="0.2">
      <c r="I1046255" s="3"/>
      <c r="J1046255" s="3"/>
      <c r="K1046255" s="3"/>
    </row>
    <row r="1046256" spans="9:11" x14ac:dyDescent="0.2">
      <c r="I1046256" s="3"/>
      <c r="J1046256" s="3"/>
      <c r="K1046256" s="3"/>
    </row>
    <row r="1046257" spans="9:11" x14ac:dyDescent="0.2">
      <c r="I1046257" s="3"/>
      <c r="J1046257" s="3"/>
      <c r="K1046257" s="3"/>
    </row>
    <row r="1046258" spans="9:11" x14ac:dyDescent="0.2">
      <c r="I1046258" s="3"/>
      <c r="J1046258" s="3"/>
      <c r="K1046258" s="3"/>
    </row>
    <row r="1046259" spans="9:11" x14ac:dyDescent="0.2">
      <c r="I1046259" s="3"/>
      <c r="J1046259" s="3"/>
      <c r="K1046259" s="3"/>
    </row>
    <row r="1046260" spans="9:11" x14ac:dyDescent="0.2">
      <c r="I1046260" s="3"/>
      <c r="J1046260" s="3"/>
      <c r="K1046260" s="3"/>
    </row>
    <row r="1046261" spans="9:11" x14ac:dyDescent="0.2">
      <c r="I1046261" s="3"/>
      <c r="J1046261" s="3"/>
      <c r="K1046261" s="3"/>
    </row>
    <row r="1046262" spans="9:11" x14ac:dyDescent="0.2">
      <c r="I1046262" s="3"/>
      <c r="J1046262" s="3"/>
      <c r="K1046262" s="3"/>
    </row>
    <row r="1046263" spans="9:11" x14ac:dyDescent="0.2">
      <c r="I1046263" s="3"/>
      <c r="J1046263" s="3"/>
      <c r="K1046263" s="3"/>
    </row>
    <row r="1046264" spans="9:11" x14ac:dyDescent="0.2">
      <c r="I1046264" s="3"/>
      <c r="J1046264" s="3"/>
      <c r="K1046264" s="3"/>
    </row>
    <row r="1046265" spans="9:11" x14ac:dyDescent="0.2">
      <c r="I1046265" s="3"/>
      <c r="J1046265" s="3"/>
      <c r="K1046265" s="3"/>
    </row>
    <row r="1046266" spans="9:11" x14ac:dyDescent="0.2">
      <c r="I1046266" s="3"/>
      <c r="J1046266" s="3"/>
      <c r="K1046266" s="3"/>
    </row>
    <row r="1046267" spans="9:11" x14ac:dyDescent="0.2">
      <c r="I1046267" s="3"/>
      <c r="J1046267" s="3"/>
      <c r="K1046267" s="3"/>
    </row>
    <row r="1046268" spans="9:11" x14ac:dyDescent="0.2">
      <c r="I1046268" s="3"/>
      <c r="J1046268" s="3"/>
      <c r="K1046268" s="3"/>
    </row>
    <row r="1046269" spans="9:11" x14ac:dyDescent="0.2">
      <c r="I1046269" s="3"/>
      <c r="J1046269" s="3"/>
      <c r="K1046269" s="3"/>
    </row>
    <row r="1046270" spans="9:11" x14ac:dyDescent="0.2">
      <c r="I1046270" s="3"/>
      <c r="J1046270" s="3"/>
      <c r="K1046270" s="3"/>
    </row>
    <row r="1046271" spans="9:11" x14ac:dyDescent="0.2">
      <c r="I1046271" s="3"/>
      <c r="J1046271" s="3"/>
      <c r="K1046271" s="3"/>
    </row>
    <row r="1046272" spans="9:11" x14ac:dyDescent="0.2">
      <c r="I1046272" s="3"/>
      <c r="J1046272" s="3"/>
      <c r="K1046272" s="3"/>
    </row>
    <row r="1046273" spans="9:11" x14ac:dyDescent="0.2">
      <c r="I1046273" s="3"/>
      <c r="J1046273" s="3"/>
      <c r="K1046273" s="3"/>
    </row>
    <row r="1046274" spans="9:11" x14ac:dyDescent="0.2">
      <c r="I1046274" s="3"/>
      <c r="J1046274" s="3"/>
      <c r="K1046274" s="3"/>
    </row>
    <row r="1046275" spans="9:11" x14ac:dyDescent="0.2">
      <c r="I1046275" s="3"/>
      <c r="J1046275" s="3"/>
      <c r="K1046275" s="3"/>
    </row>
    <row r="1046276" spans="9:11" x14ac:dyDescent="0.2">
      <c r="I1046276" s="3"/>
      <c r="J1046276" s="3"/>
      <c r="K1046276" s="3"/>
    </row>
    <row r="1046277" spans="9:11" x14ac:dyDescent="0.2">
      <c r="I1046277" s="3"/>
      <c r="J1046277" s="3"/>
      <c r="K1046277" s="3"/>
    </row>
    <row r="1046278" spans="9:11" x14ac:dyDescent="0.2">
      <c r="I1046278" s="3"/>
      <c r="J1046278" s="3"/>
      <c r="K1046278" s="3"/>
    </row>
    <row r="1046279" spans="9:11" x14ac:dyDescent="0.2">
      <c r="I1046279" s="3"/>
      <c r="J1046279" s="3"/>
      <c r="K1046279" s="3"/>
    </row>
    <row r="1046280" spans="9:11" x14ac:dyDescent="0.2">
      <c r="I1046280" s="3"/>
      <c r="J1046280" s="3"/>
      <c r="K1046280" s="3"/>
    </row>
    <row r="1046281" spans="9:11" x14ac:dyDescent="0.2">
      <c r="I1046281" s="3"/>
      <c r="J1046281" s="3"/>
      <c r="K1046281" s="3"/>
    </row>
    <row r="1046282" spans="9:11" x14ac:dyDescent="0.2">
      <c r="I1046282" s="3"/>
      <c r="J1046282" s="3"/>
      <c r="K1046282" s="3"/>
    </row>
    <row r="1046283" spans="9:11" x14ac:dyDescent="0.2">
      <c r="I1046283" s="3"/>
      <c r="J1046283" s="3"/>
      <c r="K1046283" s="3"/>
    </row>
    <row r="1046284" spans="9:11" x14ac:dyDescent="0.2">
      <c r="I1046284" s="3"/>
      <c r="J1046284" s="3"/>
      <c r="K1046284" s="3"/>
    </row>
    <row r="1046285" spans="9:11" x14ac:dyDescent="0.2">
      <c r="I1046285" s="3"/>
      <c r="J1046285" s="3"/>
      <c r="K1046285" s="3"/>
    </row>
    <row r="1046286" spans="9:11" x14ac:dyDescent="0.2">
      <c r="I1046286" s="3"/>
      <c r="J1046286" s="3"/>
      <c r="K1046286" s="3"/>
    </row>
    <row r="1046287" spans="9:11" x14ac:dyDescent="0.2">
      <c r="I1046287" s="3"/>
      <c r="J1046287" s="3"/>
      <c r="K1046287" s="3"/>
    </row>
    <row r="1046288" spans="9:11" x14ac:dyDescent="0.2">
      <c r="I1046288" s="3"/>
      <c r="J1046288" s="3"/>
      <c r="K1046288" s="3"/>
    </row>
    <row r="1046289" spans="9:11" x14ac:dyDescent="0.2">
      <c r="I1046289" s="3"/>
      <c r="J1046289" s="3"/>
      <c r="K1046289" s="3"/>
    </row>
    <row r="1046290" spans="9:11" x14ac:dyDescent="0.2">
      <c r="I1046290" s="3"/>
      <c r="J1046290" s="3"/>
      <c r="K1046290" s="3"/>
    </row>
    <row r="1046291" spans="9:11" x14ac:dyDescent="0.2">
      <c r="I1046291" s="3"/>
      <c r="J1046291" s="3"/>
      <c r="K1046291" s="3"/>
    </row>
    <row r="1046292" spans="9:11" x14ac:dyDescent="0.2">
      <c r="I1046292" s="3"/>
      <c r="J1046292" s="3"/>
      <c r="K1046292" s="3"/>
    </row>
    <row r="1046293" spans="9:11" x14ac:dyDescent="0.2">
      <c r="I1046293" s="3"/>
      <c r="J1046293" s="3"/>
      <c r="K1046293" s="3"/>
    </row>
    <row r="1046294" spans="9:11" x14ac:dyDescent="0.2">
      <c r="I1046294" s="3"/>
      <c r="J1046294" s="3"/>
      <c r="K1046294" s="3"/>
    </row>
    <row r="1046295" spans="9:11" x14ac:dyDescent="0.2">
      <c r="I1046295" s="3"/>
      <c r="J1046295" s="3"/>
      <c r="K1046295" s="3"/>
    </row>
    <row r="1046296" spans="9:11" x14ac:dyDescent="0.2">
      <c r="I1046296" s="3"/>
      <c r="J1046296" s="3"/>
      <c r="K1046296" s="3"/>
    </row>
    <row r="1046297" spans="9:11" x14ac:dyDescent="0.2">
      <c r="I1046297" s="3"/>
      <c r="J1046297" s="3"/>
      <c r="K1046297" s="3"/>
    </row>
    <row r="1046298" spans="9:11" x14ac:dyDescent="0.2">
      <c r="I1046298" s="3"/>
      <c r="J1046298" s="3"/>
      <c r="K1046298" s="3"/>
    </row>
    <row r="1046299" spans="9:11" x14ac:dyDescent="0.2">
      <c r="I1046299" s="3"/>
      <c r="J1046299" s="3"/>
      <c r="K1046299" s="3"/>
    </row>
    <row r="1046300" spans="9:11" x14ac:dyDescent="0.2">
      <c r="I1046300" s="3"/>
      <c r="J1046300" s="3"/>
      <c r="K1046300" s="3"/>
    </row>
    <row r="1046301" spans="9:11" x14ac:dyDescent="0.2">
      <c r="I1046301" s="3"/>
      <c r="J1046301" s="3"/>
      <c r="K1046301" s="3"/>
    </row>
    <row r="1046302" spans="9:11" x14ac:dyDescent="0.2">
      <c r="I1046302" s="3"/>
      <c r="J1046302" s="3"/>
      <c r="K1046302" s="3"/>
    </row>
    <row r="1046303" spans="9:11" x14ac:dyDescent="0.2">
      <c r="I1046303" s="3"/>
      <c r="J1046303" s="3"/>
      <c r="K1046303" s="3"/>
    </row>
    <row r="1046304" spans="9:11" x14ac:dyDescent="0.2">
      <c r="I1046304" s="3"/>
      <c r="J1046304" s="3"/>
      <c r="K1046304" s="3"/>
    </row>
    <row r="1046305" spans="9:11" x14ac:dyDescent="0.2">
      <c r="I1046305" s="3"/>
      <c r="J1046305" s="3"/>
      <c r="K1046305" s="3"/>
    </row>
    <row r="1046306" spans="9:11" x14ac:dyDescent="0.2">
      <c r="I1046306" s="3"/>
      <c r="J1046306" s="3"/>
      <c r="K1046306" s="3"/>
    </row>
    <row r="1046307" spans="9:11" x14ac:dyDescent="0.2">
      <c r="I1046307" s="3"/>
      <c r="J1046307" s="3"/>
      <c r="K1046307" s="3"/>
    </row>
    <row r="1046308" spans="9:11" x14ac:dyDescent="0.2">
      <c r="I1046308" s="3"/>
      <c r="J1046308" s="3"/>
      <c r="K1046308" s="3"/>
    </row>
    <row r="1046309" spans="9:11" x14ac:dyDescent="0.2">
      <c r="I1046309" s="3"/>
      <c r="J1046309" s="3"/>
      <c r="K1046309" s="3"/>
    </row>
    <row r="1046310" spans="9:11" x14ac:dyDescent="0.2">
      <c r="I1046310" s="3"/>
      <c r="J1046310" s="3"/>
      <c r="K1046310" s="3"/>
    </row>
    <row r="1046311" spans="9:11" x14ac:dyDescent="0.2">
      <c r="I1046311" s="3"/>
      <c r="J1046311" s="3"/>
      <c r="K1046311" s="3"/>
    </row>
    <row r="1046312" spans="9:11" x14ac:dyDescent="0.2">
      <c r="I1046312" s="3"/>
      <c r="J1046312" s="3"/>
      <c r="K1046312" s="3"/>
    </row>
    <row r="1046313" spans="9:11" x14ac:dyDescent="0.2">
      <c r="I1046313" s="3"/>
      <c r="J1046313" s="3"/>
      <c r="K1046313" s="3"/>
    </row>
    <row r="1046314" spans="9:11" x14ac:dyDescent="0.2">
      <c r="I1046314" s="3"/>
      <c r="J1046314" s="3"/>
      <c r="K1046314" s="3"/>
    </row>
    <row r="1046315" spans="9:11" x14ac:dyDescent="0.2">
      <c r="I1046315" s="3"/>
      <c r="J1046315" s="3"/>
      <c r="K1046315" s="3"/>
    </row>
    <row r="1046316" spans="9:11" x14ac:dyDescent="0.2">
      <c r="I1046316" s="3"/>
      <c r="J1046316" s="3"/>
      <c r="K1046316" s="3"/>
    </row>
    <row r="1046317" spans="9:11" x14ac:dyDescent="0.2">
      <c r="I1046317" s="3"/>
      <c r="J1046317" s="3"/>
      <c r="K1046317" s="3"/>
    </row>
    <row r="1046318" spans="9:11" x14ac:dyDescent="0.2">
      <c r="I1046318" s="3"/>
      <c r="J1046318" s="3"/>
      <c r="K1046318" s="3"/>
    </row>
    <row r="1046319" spans="9:11" x14ac:dyDescent="0.2">
      <c r="I1046319" s="3"/>
      <c r="J1046319" s="3"/>
      <c r="K1046319" s="3"/>
    </row>
    <row r="1046320" spans="9:11" x14ac:dyDescent="0.2">
      <c r="I1046320" s="3"/>
      <c r="J1046320" s="3"/>
      <c r="K1046320" s="3"/>
    </row>
    <row r="1046321" spans="9:11" x14ac:dyDescent="0.2">
      <c r="I1046321" s="3"/>
      <c r="J1046321" s="3"/>
      <c r="K1046321" s="3"/>
    </row>
    <row r="1046322" spans="9:11" x14ac:dyDescent="0.2">
      <c r="I1046322" s="3"/>
      <c r="J1046322" s="3"/>
      <c r="K1046322" s="3"/>
    </row>
    <row r="1046323" spans="9:11" x14ac:dyDescent="0.2">
      <c r="I1046323" s="3"/>
      <c r="J1046323" s="3"/>
      <c r="K1046323" s="3"/>
    </row>
    <row r="1046324" spans="9:11" x14ac:dyDescent="0.2">
      <c r="I1046324" s="3"/>
      <c r="J1046324" s="3"/>
      <c r="K1046324" s="3"/>
    </row>
    <row r="1046325" spans="9:11" x14ac:dyDescent="0.2">
      <c r="I1046325" s="3"/>
      <c r="J1046325" s="3"/>
      <c r="K1046325" s="3"/>
    </row>
    <row r="1046326" spans="9:11" x14ac:dyDescent="0.2">
      <c r="I1046326" s="3"/>
      <c r="J1046326" s="3"/>
      <c r="K1046326" s="3"/>
    </row>
    <row r="1046327" spans="9:11" x14ac:dyDescent="0.2">
      <c r="I1046327" s="3"/>
      <c r="J1046327" s="3"/>
      <c r="K1046327" s="3"/>
    </row>
    <row r="1046328" spans="9:11" x14ac:dyDescent="0.2">
      <c r="I1046328" s="3"/>
      <c r="J1046328" s="3"/>
      <c r="K1046328" s="3"/>
    </row>
    <row r="1046329" spans="9:11" x14ac:dyDescent="0.2">
      <c r="I1046329" s="3"/>
      <c r="J1046329" s="3"/>
      <c r="K1046329" s="3"/>
    </row>
    <row r="1046330" spans="9:11" x14ac:dyDescent="0.2">
      <c r="I1046330" s="3"/>
      <c r="J1046330" s="3"/>
      <c r="K1046330" s="3"/>
    </row>
    <row r="1046331" spans="9:11" x14ac:dyDescent="0.2">
      <c r="I1046331" s="3"/>
      <c r="J1046331" s="3"/>
      <c r="K1046331" s="3"/>
    </row>
    <row r="1046332" spans="9:11" x14ac:dyDescent="0.2">
      <c r="I1046332" s="3"/>
      <c r="J1046332" s="3"/>
      <c r="K1046332" s="3"/>
    </row>
    <row r="1046333" spans="9:11" x14ac:dyDescent="0.2">
      <c r="I1046333" s="3"/>
      <c r="J1046333" s="3"/>
      <c r="K1046333" s="3"/>
    </row>
    <row r="1046334" spans="9:11" x14ac:dyDescent="0.2">
      <c r="I1046334" s="3"/>
      <c r="J1046334" s="3"/>
      <c r="K1046334" s="3"/>
    </row>
    <row r="1046335" spans="9:11" x14ac:dyDescent="0.2">
      <c r="I1046335" s="3"/>
      <c r="J1046335" s="3"/>
      <c r="K1046335" s="3"/>
    </row>
    <row r="1046336" spans="9:11" x14ac:dyDescent="0.2">
      <c r="I1046336" s="3"/>
      <c r="J1046336" s="3"/>
      <c r="K1046336" s="3"/>
    </row>
    <row r="1046337" spans="9:11" x14ac:dyDescent="0.2">
      <c r="I1046337" s="3"/>
      <c r="J1046337" s="3"/>
      <c r="K1046337" s="3"/>
    </row>
    <row r="1046338" spans="9:11" x14ac:dyDescent="0.2">
      <c r="I1046338" s="3"/>
      <c r="J1046338" s="3"/>
      <c r="K1046338" s="3"/>
    </row>
    <row r="1046339" spans="9:11" x14ac:dyDescent="0.2">
      <c r="I1046339" s="3"/>
      <c r="J1046339" s="3"/>
      <c r="K1046339" s="3"/>
    </row>
    <row r="1046340" spans="9:11" x14ac:dyDescent="0.2">
      <c r="I1046340" s="3"/>
      <c r="J1046340" s="3"/>
      <c r="K1046340" s="3"/>
    </row>
    <row r="1046341" spans="9:11" x14ac:dyDescent="0.2">
      <c r="I1046341" s="3"/>
      <c r="J1046341" s="3"/>
      <c r="K1046341" s="3"/>
    </row>
    <row r="1046342" spans="9:11" x14ac:dyDescent="0.2">
      <c r="I1046342" s="3"/>
      <c r="J1046342" s="3"/>
      <c r="K1046342" s="3"/>
    </row>
    <row r="1046343" spans="9:11" x14ac:dyDescent="0.2">
      <c r="I1046343" s="3"/>
      <c r="J1046343" s="3"/>
      <c r="K1046343" s="3"/>
    </row>
    <row r="1046344" spans="9:11" x14ac:dyDescent="0.2">
      <c r="I1046344" s="3"/>
      <c r="J1046344" s="3"/>
      <c r="K1046344" s="3"/>
    </row>
    <row r="1046345" spans="9:11" x14ac:dyDescent="0.2">
      <c r="I1046345" s="3"/>
      <c r="J1046345" s="3"/>
      <c r="K1046345" s="3"/>
    </row>
    <row r="1046346" spans="9:11" x14ac:dyDescent="0.2">
      <c r="I1046346" s="3"/>
      <c r="J1046346" s="3"/>
      <c r="K1046346" s="3"/>
    </row>
    <row r="1046347" spans="9:11" x14ac:dyDescent="0.2">
      <c r="I1046347" s="3"/>
      <c r="J1046347" s="3"/>
      <c r="K1046347" s="3"/>
    </row>
    <row r="1046348" spans="9:11" x14ac:dyDescent="0.2">
      <c r="I1046348" s="3"/>
      <c r="J1046348" s="3"/>
      <c r="K1046348" s="3"/>
    </row>
    <row r="1046349" spans="9:11" x14ac:dyDescent="0.2">
      <c r="I1046349" s="3"/>
      <c r="J1046349" s="3"/>
      <c r="K1046349" s="3"/>
    </row>
    <row r="1046350" spans="9:11" x14ac:dyDescent="0.2">
      <c r="I1046350" s="3"/>
      <c r="J1046350" s="3"/>
      <c r="K1046350" s="3"/>
    </row>
    <row r="1046351" spans="9:11" x14ac:dyDescent="0.2">
      <c r="I1046351" s="3"/>
      <c r="J1046351" s="3"/>
      <c r="K1046351" s="3"/>
    </row>
    <row r="1046352" spans="9:11" x14ac:dyDescent="0.2">
      <c r="I1046352" s="3"/>
      <c r="J1046352" s="3"/>
      <c r="K1046352" s="3"/>
    </row>
    <row r="1046353" spans="9:11" x14ac:dyDescent="0.2">
      <c r="I1046353" s="3"/>
      <c r="J1046353" s="3"/>
      <c r="K1046353" s="3"/>
    </row>
    <row r="1046354" spans="9:11" x14ac:dyDescent="0.2">
      <c r="I1046354" s="3"/>
      <c r="J1046354" s="3"/>
      <c r="K1046354" s="3"/>
    </row>
    <row r="1046355" spans="9:11" x14ac:dyDescent="0.2">
      <c r="I1046355" s="3"/>
      <c r="J1046355" s="3"/>
      <c r="K1046355" s="3"/>
    </row>
    <row r="1046356" spans="9:11" x14ac:dyDescent="0.2">
      <c r="I1046356" s="3"/>
      <c r="J1046356" s="3"/>
      <c r="K1046356" s="3"/>
    </row>
    <row r="1046357" spans="9:11" x14ac:dyDescent="0.2">
      <c r="I1046357" s="3"/>
      <c r="J1046357" s="3"/>
      <c r="K1046357" s="3"/>
    </row>
    <row r="1046358" spans="9:11" x14ac:dyDescent="0.2">
      <c r="I1046358" s="3"/>
      <c r="J1046358" s="3"/>
      <c r="K1046358" s="3"/>
    </row>
    <row r="1046359" spans="9:11" x14ac:dyDescent="0.2">
      <c r="I1046359" s="3"/>
      <c r="J1046359" s="3"/>
      <c r="K1046359" s="3"/>
    </row>
    <row r="1046360" spans="9:11" x14ac:dyDescent="0.2">
      <c r="I1046360" s="3"/>
      <c r="J1046360" s="3"/>
      <c r="K1046360" s="3"/>
    </row>
    <row r="1046361" spans="9:11" x14ac:dyDescent="0.2">
      <c r="I1046361" s="3"/>
      <c r="J1046361" s="3"/>
      <c r="K1046361" s="3"/>
    </row>
    <row r="1046362" spans="9:11" x14ac:dyDescent="0.2">
      <c r="I1046362" s="3"/>
      <c r="J1046362" s="3"/>
      <c r="K1046362" s="3"/>
    </row>
    <row r="1046363" spans="9:11" x14ac:dyDescent="0.2">
      <c r="I1046363" s="3"/>
      <c r="J1046363" s="3"/>
      <c r="K1046363" s="3"/>
    </row>
    <row r="1046364" spans="9:11" x14ac:dyDescent="0.2">
      <c r="I1046364" s="3"/>
      <c r="J1046364" s="3"/>
      <c r="K1046364" s="3"/>
    </row>
    <row r="1046365" spans="9:11" x14ac:dyDescent="0.2">
      <c r="I1046365" s="3"/>
      <c r="J1046365" s="3"/>
      <c r="K1046365" s="3"/>
    </row>
    <row r="1046366" spans="9:11" x14ac:dyDescent="0.2">
      <c r="I1046366" s="3"/>
      <c r="J1046366" s="3"/>
      <c r="K1046366" s="3"/>
    </row>
    <row r="1046367" spans="9:11" x14ac:dyDescent="0.2">
      <c r="I1046367" s="3"/>
      <c r="J1046367" s="3"/>
      <c r="K1046367" s="3"/>
    </row>
    <row r="1046368" spans="9:11" x14ac:dyDescent="0.2">
      <c r="I1046368" s="3"/>
      <c r="J1046368" s="3"/>
      <c r="K1046368" s="3"/>
    </row>
    <row r="1046369" spans="9:11" x14ac:dyDescent="0.2">
      <c r="I1046369" s="3"/>
      <c r="J1046369" s="3"/>
      <c r="K1046369" s="3"/>
    </row>
    <row r="1046370" spans="9:11" x14ac:dyDescent="0.2">
      <c r="I1046370" s="3"/>
      <c r="J1046370" s="3"/>
      <c r="K1046370" s="3"/>
    </row>
    <row r="1046371" spans="9:11" x14ac:dyDescent="0.2">
      <c r="I1046371" s="3"/>
      <c r="J1046371" s="3"/>
      <c r="K1046371" s="3"/>
    </row>
    <row r="1046372" spans="9:11" x14ac:dyDescent="0.2">
      <c r="I1046372" s="3"/>
      <c r="J1046372" s="3"/>
      <c r="K1046372" s="3"/>
    </row>
    <row r="1046373" spans="9:11" x14ac:dyDescent="0.2">
      <c r="I1046373" s="3"/>
      <c r="J1046373" s="3"/>
      <c r="K1046373" s="3"/>
    </row>
    <row r="1046374" spans="9:11" x14ac:dyDescent="0.2">
      <c r="I1046374" s="3"/>
      <c r="J1046374" s="3"/>
      <c r="K1046374" s="3"/>
    </row>
    <row r="1046375" spans="9:11" x14ac:dyDescent="0.2">
      <c r="I1046375" s="3"/>
      <c r="J1046375" s="3"/>
      <c r="K1046375" s="3"/>
    </row>
    <row r="1046376" spans="9:11" x14ac:dyDescent="0.2">
      <c r="I1046376" s="3"/>
      <c r="J1046376" s="3"/>
      <c r="K1046376" s="3"/>
    </row>
    <row r="1046377" spans="9:11" x14ac:dyDescent="0.2">
      <c r="I1046377" s="3"/>
      <c r="J1046377" s="3"/>
      <c r="K1046377" s="3"/>
    </row>
    <row r="1046378" spans="9:11" x14ac:dyDescent="0.2">
      <c r="I1046378" s="3"/>
      <c r="J1046378" s="3"/>
      <c r="K1046378" s="3"/>
    </row>
    <row r="1046379" spans="9:11" x14ac:dyDescent="0.2">
      <c r="I1046379" s="3"/>
      <c r="J1046379" s="3"/>
      <c r="K1046379" s="3"/>
    </row>
    <row r="1046380" spans="9:11" x14ac:dyDescent="0.2">
      <c r="I1046380" s="3"/>
      <c r="J1046380" s="3"/>
      <c r="K1046380" s="3"/>
    </row>
    <row r="1046381" spans="9:11" x14ac:dyDescent="0.2">
      <c r="I1046381" s="3"/>
      <c r="J1046381" s="3"/>
      <c r="K1046381" s="3"/>
    </row>
    <row r="1046382" spans="9:11" x14ac:dyDescent="0.2">
      <c r="I1046382" s="3"/>
      <c r="J1046382" s="3"/>
      <c r="K1046382" s="3"/>
    </row>
    <row r="1046383" spans="9:11" x14ac:dyDescent="0.2">
      <c r="I1046383" s="3"/>
      <c r="J1046383" s="3"/>
      <c r="K1046383" s="3"/>
    </row>
    <row r="1046384" spans="9:11" x14ac:dyDescent="0.2">
      <c r="I1046384" s="3"/>
      <c r="J1046384" s="3"/>
      <c r="K1046384" s="3"/>
    </row>
    <row r="1046385" spans="9:11" x14ac:dyDescent="0.2">
      <c r="I1046385" s="3"/>
      <c r="J1046385" s="3"/>
      <c r="K1046385" s="3"/>
    </row>
    <row r="1046386" spans="9:11" x14ac:dyDescent="0.2">
      <c r="I1046386" s="3"/>
      <c r="J1046386" s="3"/>
      <c r="K1046386" s="3"/>
    </row>
    <row r="1046387" spans="9:11" x14ac:dyDescent="0.2">
      <c r="I1046387" s="3"/>
      <c r="J1046387" s="3"/>
      <c r="K1046387" s="3"/>
    </row>
    <row r="1046388" spans="9:11" x14ac:dyDescent="0.2">
      <c r="I1046388" s="3"/>
      <c r="J1046388" s="3"/>
      <c r="K1046388" s="3"/>
    </row>
    <row r="1046389" spans="9:11" x14ac:dyDescent="0.2">
      <c r="I1046389" s="3"/>
      <c r="J1046389" s="3"/>
      <c r="K1046389" s="3"/>
    </row>
    <row r="1046390" spans="9:11" x14ac:dyDescent="0.2">
      <c r="I1046390" s="3"/>
      <c r="J1046390" s="3"/>
      <c r="K1046390" s="3"/>
    </row>
    <row r="1046391" spans="9:11" x14ac:dyDescent="0.2">
      <c r="I1046391" s="3"/>
      <c r="J1046391" s="3"/>
      <c r="K1046391" s="3"/>
    </row>
    <row r="1046392" spans="9:11" x14ac:dyDescent="0.2">
      <c r="I1046392" s="3"/>
      <c r="J1046392" s="3"/>
      <c r="K1046392" s="3"/>
    </row>
    <row r="1046393" spans="9:11" x14ac:dyDescent="0.2">
      <c r="I1046393" s="3"/>
      <c r="J1046393" s="3"/>
      <c r="K1046393" s="3"/>
    </row>
    <row r="1046394" spans="9:11" x14ac:dyDescent="0.2">
      <c r="I1046394" s="3"/>
      <c r="J1046394" s="3"/>
      <c r="K1046394" s="3"/>
    </row>
    <row r="1046395" spans="9:11" x14ac:dyDescent="0.2">
      <c r="I1046395" s="3"/>
      <c r="J1046395" s="3"/>
      <c r="K1046395" s="3"/>
    </row>
    <row r="1046396" spans="9:11" x14ac:dyDescent="0.2">
      <c r="I1046396" s="3"/>
      <c r="J1046396" s="3"/>
      <c r="K1046396" s="3"/>
    </row>
    <row r="1046397" spans="9:11" x14ac:dyDescent="0.2">
      <c r="I1046397" s="3"/>
      <c r="J1046397" s="3"/>
      <c r="K1046397" s="3"/>
    </row>
    <row r="1046398" spans="9:11" x14ac:dyDescent="0.2">
      <c r="I1046398" s="3"/>
      <c r="J1046398" s="3"/>
      <c r="K1046398" s="3"/>
    </row>
    <row r="1046399" spans="9:11" x14ac:dyDescent="0.2">
      <c r="I1046399" s="3"/>
      <c r="J1046399" s="3"/>
      <c r="K1046399" s="3"/>
    </row>
    <row r="1046400" spans="9:11" x14ac:dyDescent="0.2">
      <c r="I1046400" s="3"/>
      <c r="J1046400" s="3"/>
      <c r="K1046400" s="3"/>
    </row>
    <row r="1046401" spans="9:11" x14ac:dyDescent="0.2">
      <c r="I1046401" s="3"/>
      <c r="J1046401" s="3"/>
      <c r="K1046401" s="3"/>
    </row>
    <row r="1046402" spans="9:11" x14ac:dyDescent="0.2">
      <c r="I1046402" s="3"/>
      <c r="J1046402" s="3"/>
      <c r="K1046402" s="3"/>
    </row>
    <row r="1046403" spans="9:11" x14ac:dyDescent="0.2">
      <c r="I1046403" s="3"/>
      <c r="J1046403" s="3"/>
      <c r="K1046403" s="3"/>
    </row>
    <row r="1046404" spans="9:11" x14ac:dyDescent="0.2">
      <c r="I1046404" s="3"/>
      <c r="J1046404" s="3"/>
      <c r="K1046404" s="3"/>
    </row>
    <row r="1046405" spans="9:11" x14ac:dyDescent="0.2">
      <c r="I1046405" s="3"/>
      <c r="J1046405" s="3"/>
      <c r="K1046405" s="3"/>
    </row>
    <row r="1046406" spans="9:11" x14ac:dyDescent="0.2">
      <c r="I1046406" s="3"/>
      <c r="J1046406" s="3"/>
      <c r="K1046406" s="3"/>
    </row>
    <row r="1046407" spans="9:11" x14ac:dyDescent="0.2">
      <c r="I1046407" s="3"/>
      <c r="J1046407" s="3"/>
      <c r="K1046407" s="3"/>
    </row>
    <row r="1046408" spans="9:11" x14ac:dyDescent="0.2">
      <c r="I1046408" s="3"/>
      <c r="J1046408" s="3"/>
      <c r="K1046408" s="3"/>
    </row>
    <row r="1046409" spans="9:11" x14ac:dyDescent="0.2">
      <c r="I1046409" s="3"/>
      <c r="J1046409" s="3"/>
      <c r="K1046409" s="3"/>
    </row>
    <row r="1046410" spans="9:11" x14ac:dyDescent="0.2">
      <c r="I1046410" s="3"/>
      <c r="J1046410" s="3"/>
      <c r="K1046410" s="3"/>
    </row>
    <row r="1046411" spans="9:11" x14ac:dyDescent="0.2">
      <c r="I1046411" s="3"/>
      <c r="J1046411" s="3"/>
      <c r="K1046411" s="3"/>
    </row>
    <row r="1046412" spans="9:11" x14ac:dyDescent="0.2">
      <c r="I1046412" s="3"/>
      <c r="J1046412" s="3"/>
      <c r="K1046412" s="3"/>
    </row>
    <row r="1046413" spans="9:11" x14ac:dyDescent="0.2">
      <c r="I1046413" s="3"/>
      <c r="J1046413" s="3"/>
      <c r="K1046413" s="3"/>
    </row>
    <row r="1046414" spans="9:11" x14ac:dyDescent="0.2">
      <c r="I1046414" s="3"/>
      <c r="J1046414" s="3"/>
      <c r="K1046414" s="3"/>
    </row>
    <row r="1046415" spans="9:11" x14ac:dyDescent="0.2">
      <c r="I1046415" s="3"/>
      <c r="J1046415" s="3"/>
      <c r="K1046415" s="3"/>
    </row>
    <row r="1046416" spans="9:11" x14ac:dyDescent="0.2">
      <c r="I1046416" s="3"/>
      <c r="J1046416" s="3"/>
      <c r="K1046416" s="3"/>
    </row>
    <row r="1046417" spans="9:11" x14ac:dyDescent="0.2">
      <c r="I1046417" s="3"/>
      <c r="J1046417" s="3"/>
      <c r="K1046417" s="3"/>
    </row>
    <row r="1046418" spans="9:11" x14ac:dyDescent="0.2">
      <c r="I1046418" s="3"/>
      <c r="J1046418" s="3"/>
      <c r="K1046418" s="3"/>
    </row>
    <row r="1046419" spans="9:11" x14ac:dyDescent="0.2">
      <c r="I1046419" s="3"/>
      <c r="J1046419" s="3"/>
      <c r="K1046419" s="3"/>
    </row>
    <row r="1046420" spans="9:11" x14ac:dyDescent="0.2">
      <c r="I1046420" s="3"/>
      <c r="J1046420" s="3"/>
      <c r="K1046420" s="3"/>
    </row>
    <row r="1046421" spans="9:11" x14ac:dyDescent="0.2">
      <c r="I1046421" s="3"/>
      <c r="J1046421" s="3"/>
      <c r="K1046421" s="3"/>
    </row>
    <row r="1046422" spans="9:11" x14ac:dyDescent="0.2">
      <c r="I1046422" s="3"/>
      <c r="J1046422" s="3"/>
      <c r="K1046422" s="3"/>
    </row>
    <row r="1046423" spans="9:11" x14ac:dyDescent="0.2">
      <c r="I1046423" s="3"/>
      <c r="J1046423" s="3"/>
      <c r="K1046423" s="3"/>
    </row>
    <row r="1046424" spans="9:11" x14ac:dyDescent="0.2">
      <c r="I1046424" s="3"/>
      <c r="J1046424" s="3"/>
      <c r="K1046424" s="3"/>
    </row>
    <row r="1046425" spans="9:11" x14ac:dyDescent="0.2">
      <c r="I1046425" s="3"/>
      <c r="J1046425" s="3"/>
      <c r="K1046425" s="3"/>
    </row>
    <row r="1046426" spans="9:11" x14ac:dyDescent="0.2">
      <c r="I1046426" s="3"/>
      <c r="J1046426" s="3"/>
      <c r="K1046426" s="3"/>
    </row>
    <row r="1046427" spans="9:11" x14ac:dyDescent="0.2">
      <c r="I1046427" s="3"/>
      <c r="J1046427" s="3"/>
      <c r="K1046427" s="3"/>
    </row>
    <row r="1046428" spans="9:11" x14ac:dyDescent="0.2">
      <c r="I1046428" s="3"/>
      <c r="J1046428" s="3"/>
      <c r="K1046428" s="3"/>
    </row>
    <row r="1046429" spans="9:11" x14ac:dyDescent="0.2">
      <c r="I1046429" s="3"/>
      <c r="J1046429" s="3"/>
      <c r="K1046429" s="3"/>
    </row>
    <row r="1046430" spans="9:11" x14ac:dyDescent="0.2">
      <c r="I1046430" s="3"/>
      <c r="J1046430" s="3"/>
      <c r="K1046430" s="3"/>
    </row>
    <row r="1046431" spans="9:11" x14ac:dyDescent="0.2">
      <c r="I1046431" s="3"/>
      <c r="J1046431" s="3"/>
      <c r="K1046431" s="3"/>
    </row>
    <row r="1046432" spans="9:11" x14ac:dyDescent="0.2">
      <c r="I1046432" s="3"/>
      <c r="J1046432" s="3"/>
      <c r="K1046432" s="3"/>
    </row>
    <row r="1046433" spans="9:11" x14ac:dyDescent="0.2">
      <c r="I1046433" s="3"/>
      <c r="J1046433" s="3"/>
      <c r="K1046433" s="3"/>
    </row>
    <row r="1046434" spans="9:11" x14ac:dyDescent="0.2">
      <c r="I1046434" s="3"/>
      <c r="J1046434" s="3"/>
      <c r="K1046434" s="3"/>
    </row>
    <row r="1046435" spans="9:11" x14ac:dyDescent="0.2">
      <c r="I1046435" s="3"/>
      <c r="J1046435" s="3"/>
      <c r="K1046435" s="3"/>
    </row>
    <row r="1046436" spans="9:11" x14ac:dyDescent="0.2">
      <c r="I1046436" s="3"/>
      <c r="J1046436" s="3"/>
      <c r="K1046436" s="3"/>
    </row>
    <row r="1046437" spans="9:11" x14ac:dyDescent="0.2">
      <c r="I1046437" s="3"/>
      <c r="J1046437" s="3"/>
      <c r="K1046437" s="3"/>
    </row>
    <row r="1046438" spans="9:11" x14ac:dyDescent="0.2">
      <c r="I1046438" s="3"/>
      <c r="J1046438" s="3"/>
      <c r="K1046438" s="3"/>
    </row>
    <row r="1046439" spans="9:11" x14ac:dyDescent="0.2">
      <c r="I1046439" s="3"/>
      <c r="J1046439" s="3"/>
      <c r="K1046439" s="3"/>
    </row>
    <row r="1046440" spans="9:11" x14ac:dyDescent="0.2">
      <c r="I1046440" s="3"/>
      <c r="J1046440" s="3"/>
      <c r="K1046440" s="3"/>
    </row>
    <row r="1046441" spans="9:11" x14ac:dyDescent="0.2">
      <c r="I1046441" s="3"/>
      <c r="J1046441" s="3"/>
      <c r="K1046441" s="3"/>
    </row>
    <row r="1046442" spans="9:11" x14ac:dyDescent="0.2">
      <c r="I1046442" s="3"/>
      <c r="J1046442" s="3"/>
      <c r="K1046442" s="3"/>
    </row>
    <row r="1046443" spans="9:11" x14ac:dyDescent="0.2">
      <c r="I1046443" s="3"/>
      <c r="J1046443" s="3"/>
      <c r="K1046443" s="3"/>
    </row>
    <row r="1046444" spans="9:11" x14ac:dyDescent="0.2">
      <c r="I1046444" s="3"/>
      <c r="J1046444" s="3"/>
      <c r="K1046444" s="3"/>
    </row>
    <row r="1046445" spans="9:11" x14ac:dyDescent="0.2">
      <c r="I1046445" s="3"/>
      <c r="J1046445" s="3"/>
      <c r="K1046445" s="3"/>
    </row>
    <row r="1046446" spans="9:11" x14ac:dyDescent="0.2">
      <c r="I1046446" s="3"/>
      <c r="J1046446" s="3"/>
      <c r="K1046446" s="3"/>
    </row>
    <row r="1046447" spans="9:11" x14ac:dyDescent="0.2">
      <c r="I1046447" s="3"/>
      <c r="J1046447" s="3"/>
      <c r="K1046447" s="3"/>
    </row>
    <row r="1046448" spans="9:11" x14ac:dyDescent="0.2">
      <c r="I1046448" s="3"/>
      <c r="J1046448" s="3"/>
      <c r="K1046448" s="3"/>
    </row>
    <row r="1046449" spans="9:11" x14ac:dyDescent="0.2">
      <c r="I1046449" s="3"/>
      <c r="J1046449" s="3"/>
      <c r="K1046449" s="3"/>
    </row>
    <row r="1046450" spans="9:11" x14ac:dyDescent="0.2">
      <c r="I1046450" s="3"/>
      <c r="J1046450" s="3"/>
      <c r="K1046450" s="3"/>
    </row>
    <row r="1046451" spans="9:11" x14ac:dyDescent="0.2">
      <c r="I1046451" s="3"/>
      <c r="J1046451" s="3"/>
      <c r="K1046451" s="3"/>
    </row>
    <row r="1046452" spans="9:11" x14ac:dyDescent="0.2">
      <c r="I1046452" s="3"/>
      <c r="J1046452" s="3"/>
      <c r="K1046452" s="3"/>
    </row>
    <row r="1046453" spans="9:11" x14ac:dyDescent="0.2">
      <c r="I1046453" s="3"/>
      <c r="J1046453" s="3"/>
      <c r="K1046453" s="3"/>
    </row>
    <row r="1046454" spans="9:11" x14ac:dyDescent="0.2">
      <c r="I1046454" s="3"/>
      <c r="J1046454" s="3"/>
      <c r="K1046454" s="3"/>
    </row>
    <row r="1046455" spans="9:11" x14ac:dyDescent="0.2">
      <c r="I1046455" s="3"/>
      <c r="J1046455" s="3"/>
      <c r="K1046455" s="3"/>
    </row>
    <row r="1046456" spans="9:11" x14ac:dyDescent="0.2">
      <c r="I1046456" s="3"/>
      <c r="J1046456" s="3"/>
      <c r="K1046456" s="3"/>
    </row>
    <row r="1046457" spans="9:11" x14ac:dyDescent="0.2">
      <c r="I1046457" s="3"/>
      <c r="J1046457" s="3"/>
      <c r="K1046457" s="3"/>
    </row>
    <row r="1046458" spans="9:11" x14ac:dyDescent="0.2">
      <c r="I1046458" s="3"/>
      <c r="J1046458" s="3"/>
      <c r="K1046458" s="3"/>
    </row>
    <row r="1046459" spans="9:11" x14ac:dyDescent="0.2">
      <c r="I1046459" s="3"/>
      <c r="J1046459" s="3"/>
      <c r="K1046459" s="3"/>
    </row>
    <row r="1046460" spans="9:11" x14ac:dyDescent="0.2">
      <c r="I1046460" s="3"/>
      <c r="J1046460" s="3"/>
      <c r="K1046460" s="3"/>
    </row>
    <row r="1046461" spans="9:11" x14ac:dyDescent="0.2">
      <c r="I1046461" s="3"/>
      <c r="J1046461" s="3"/>
      <c r="K1046461" s="3"/>
    </row>
    <row r="1046462" spans="9:11" x14ac:dyDescent="0.2">
      <c r="I1046462" s="3"/>
      <c r="J1046462" s="3"/>
      <c r="K1046462" s="3"/>
    </row>
    <row r="1046463" spans="9:11" x14ac:dyDescent="0.2">
      <c r="I1046463" s="3"/>
      <c r="J1046463" s="3"/>
      <c r="K1046463" s="3"/>
    </row>
    <row r="1046464" spans="9:11" x14ac:dyDescent="0.2">
      <c r="I1046464" s="3"/>
      <c r="J1046464" s="3"/>
      <c r="K1046464" s="3"/>
    </row>
    <row r="1046465" spans="9:11" x14ac:dyDescent="0.2">
      <c r="I1046465" s="3"/>
      <c r="J1046465" s="3"/>
      <c r="K1046465" s="3"/>
    </row>
    <row r="1046466" spans="9:11" x14ac:dyDescent="0.2">
      <c r="I1046466" s="3"/>
      <c r="J1046466" s="3"/>
      <c r="K1046466" s="3"/>
    </row>
    <row r="1046467" spans="9:11" x14ac:dyDescent="0.2">
      <c r="I1046467" s="3"/>
      <c r="J1046467" s="3"/>
      <c r="K1046467" s="3"/>
    </row>
    <row r="1046468" spans="9:11" x14ac:dyDescent="0.2">
      <c r="I1046468" s="3"/>
      <c r="J1046468" s="3"/>
      <c r="K1046468" s="3"/>
    </row>
    <row r="1046469" spans="9:11" x14ac:dyDescent="0.2">
      <c r="I1046469" s="3"/>
      <c r="J1046469" s="3"/>
      <c r="K1046469" s="3"/>
    </row>
    <row r="1046470" spans="9:11" x14ac:dyDescent="0.2">
      <c r="I1046470" s="3"/>
      <c r="J1046470" s="3"/>
      <c r="K1046470" s="3"/>
    </row>
    <row r="1046471" spans="9:11" x14ac:dyDescent="0.2">
      <c r="I1046471" s="3"/>
      <c r="J1046471" s="3"/>
      <c r="K1046471" s="3"/>
    </row>
    <row r="1046472" spans="9:11" x14ac:dyDescent="0.2">
      <c r="I1046472" s="3"/>
      <c r="J1046472" s="3"/>
      <c r="K1046472" s="3"/>
    </row>
    <row r="1046473" spans="9:11" x14ac:dyDescent="0.2">
      <c r="I1046473" s="3"/>
      <c r="J1046473" s="3"/>
      <c r="K1046473" s="3"/>
    </row>
    <row r="1046474" spans="9:11" x14ac:dyDescent="0.2">
      <c r="I1046474" s="3"/>
      <c r="J1046474" s="3"/>
      <c r="K1046474" s="3"/>
    </row>
    <row r="1046475" spans="9:11" x14ac:dyDescent="0.2">
      <c r="I1046475" s="3"/>
      <c r="J1046475" s="3"/>
      <c r="K1046475" s="3"/>
    </row>
    <row r="1046476" spans="9:11" x14ac:dyDescent="0.2">
      <c r="I1046476" s="3"/>
      <c r="J1046476" s="3"/>
      <c r="K1046476" s="3"/>
    </row>
    <row r="1046477" spans="9:11" x14ac:dyDescent="0.2">
      <c r="I1046477" s="3"/>
      <c r="J1046477" s="3"/>
      <c r="K1046477" s="3"/>
    </row>
    <row r="1046478" spans="9:11" x14ac:dyDescent="0.2">
      <c r="I1046478" s="3"/>
      <c r="J1046478" s="3"/>
      <c r="K1046478" s="3"/>
    </row>
    <row r="1046479" spans="9:11" x14ac:dyDescent="0.2">
      <c r="I1046479" s="3"/>
      <c r="J1046479" s="3"/>
      <c r="K1046479" s="3"/>
    </row>
    <row r="1046480" spans="9:11" x14ac:dyDescent="0.2">
      <c r="I1046480" s="3"/>
      <c r="J1046480" s="3"/>
      <c r="K1046480" s="3"/>
    </row>
    <row r="1046481" spans="9:11" x14ac:dyDescent="0.2">
      <c r="I1046481" s="3"/>
      <c r="J1046481" s="3"/>
      <c r="K1046481" s="3"/>
    </row>
    <row r="1046482" spans="9:11" x14ac:dyDescent="0.2">
      <c r="I1046482" s="3"/>
      <c r="J1046482" s="3"/>
      <c r="K1046482" s="3"/>
    </row>
    <row r="1046483" spans="9:11" x14ac:dyDescent="0.2">
      <c r="I1046483" s="3"/>
      <c r="J1046483" s="3"/>
      <c r="K1046483" s="3"/>
    </row>
    <row r="1046484" spans="9:11" x14ac:dyDescent="0.2">
      <c r="I1046484" s="3"/>
      <c r="J1046484" s="3"/>
      <c r="K1046484" s="3"/>
    </row>
    <row r="1046485" spans="9:11" x14ac:dyDescent="0.2">
      <c r="I1046485" s="3"/>
      <c r="J1046485" s="3"/>
      <c r="K1046485" s="3"/>
    </row>
    <row r="1046486" spans="9:11" x14ac:dyDescent="0.2">
      <c r="I1046486" s="3"/>
      <c r="J1046486" s="3"/>
      <c r="K1046486" s="3"/>
    </row>
    <row r="1046487" spans="9:11" x14ac:dyDescent="0.2">
      <c r="I1046487" s="3"/>
      <c r="J1046487" s="3"/>
      <c r="K1046487" s="3"/>
    </row>
    <row r="1046488" spans="9:11" x14ac:dyDescent="0.2">
      <c r="I1046488" s="3"/>
      <c r="J1046488" s="3"/>
      <c r="K1046488" s="3"/>
    </row>
    <row r="1046489" spans="9:11" x14ac:dyDescent="0.2">
      <c r="I1046489" s="3"/>
      <c r="J1046489" s="3"/>
      <c r="K1046489" s="3"/>
    </row>
    <row r="1046490" spans="9:11" x14ac:dyDescent="0.2">
      <c r="I1046490" s="3"/>
      <c r="J1046490" s="3"/>
      <c r="K1046490" s="3"/>
    </row>
    <row r="1046491" spans="9:11" x14ac:dyDescent="0.2">
      <c r="I1046491" s="3"/>
      <c r="J1046491" s="3"/>
      <c r="K1046491" s="3"/>
    </row>
    <row r="1046492" spans="9:11" x14ac:dyDescent="0.2">
      <c r="I1046492" s="3"/>
      <c r="J1046492" s="3"/>
      <c r="K1046492" s="3"/>
    </row>
    <row r="1046493" spans="9:11" x14ac:dyDescent="0.2">
      <c r="I1046493" s="3"/>
      <c r="J1046493" s="3"/>
      <c r="K1046493" s="3"/>
    </row>
    <row r="1046494" spans="9:11" x14ac:dyDescent="0.2">
      <c r="I1046494" s="3"/>
      <c r="J1046494" s="3"/>
      <c r="K1046494" s="3"/>
    </row>
    <row r="1046495" spans="9:11" x14ac:dyDescent="0.2">
      <c r="I1046495" s="3"/>
      <c r="J1046495" s="3"/>
      <c r="K1046495" s="3"/>
    </row>
    <row r="1046496" spans="9:11" x14ac:dyDescent="0.2">
      <c r="I1046496" s="3"/>
      <c r="J1046496" s="3"/>
      <c r="K1046496" s="3"/>
    </row>
    <row r="1046497" spans="9:11" x14ac:dyDescent="0.2">
      <c r="I1046497" s="3"/>
      <c r="J1046497" s="3"/>
      <c r="K1046497" s="3"/>
    </row>
    <row r="1046498" spans="9:11" x14ac:dyDescent="0.2">
      <c r="I1046498" s="3"/>
      <c r="J1046498" s="3"/>
      <c r="K1046498" s="3"/>
    </row>
    <row r="1046499" spans="9:11" x14ac:dyDescent="0.2">
      <c r="I1046499" s="3"/>
      <c r="J1046499" s="3"/>
      <c r="K1046499" s="3"/>
    </row>
    <row r="1046500" spans="9:11" x14ac:dyDescent="0.2">
      <c r="I1046500" s="3"/>
      <c r="J1046500" s="3"/>
      <c r="K1046500" s="3"/>
    </row>
    <row r="1046501" spans="9:11" x14ac:dyDescent="0.2">
      <c r="I1046501" s="3"/>
      <c r="J1046501" s="3"/>
      <c r="K1046501" s="3"/>
    </row>
    <row r="1046502" spans="9:11" x14ac:dyDescent="0.2">
      <c r="I1046502" s="3"/>
      <c r="J1046502" s="3"/>
      <c r="K1046502" s="3"/>
    </row>
    <row r="1046503" spans="9:11" x14ac:dyDescent="0.2">
      <c r="I1046503" s="3"/>
      <c r="J1046503" s="3"/>
      <c r="K1046503" s="3"/>
    </row>
    <row r="1046504" spans="9:11" x14ac:dyDescent="0.2">
      <c r="I1046504" s="3"/>
      <c r="J1046504" s="3"/>
      <c r="K1046504" s="3"/>
    </row>
    <row r="1046505" spans="9:11" x14ac:dyDescent="0.2">
      <c r="I1046505" s="3"/>
      <c r="J1046505" s="3"/>
      <c r="K1046505" s="3"/>
    </row>
    <row r="1046506" spans="9:11" x14ac:dyDescent="0.2">
      <c r="I1046506" s="3"/>
      <c r="J1046506" s="3"/>
      <c r="K1046506" s="3"/>
    </row>
    <row r="1046507" spans="9:11" x14ac:dyDescent="0.2">
      <c r="I1046507" s="3"/>
      <c r="J1046507" s="3"/>
      <c r="K1046507" s="3"/>
    </row>
    <row r="1046508" spans="9:11" x14ac:dyDescent="0.2">
      <c r="I1046508" s="3"/>
      <c r="J1046508" s="3"/>
      <c r="K1046508" s="3"/>
    </row>
    <row r="1046509" spans="9:11" x14ac:dyDescent="0.2">
      <c r="I1046509" s="3"/>
      <c r="J1046509" s="3"/>
      <c r="K1046509" s="3"/>
    </row>
    <row r="1046510" spans="9:11" x14ac:dyDescent="0.2">
      <c r="I1046510" s="3"/>
      <c r="J1046510" s="3"/>
      <c r="K1046510" s="3"/>
    </row>
    <row r="1046511" spans="9:11" x14ac:dyDescent="0.2">
      <c r="I1046511" s="3"/>
      <c r="J1046511" s="3"/>
      <c r="K1046511" s="3"/>
    </row>
    <row r="1046512" spans="9:11" x14ac:dyDescent="0.2">
      <c r="I1046512" s="3"/>
      <c r="J1046512" s="3"/>
      <c r="K1046512" s="3"/>
    </row>
    <row r="1046513" spans="9:11" x14ac:dyDescent="0.2">
      <c r="I1046513" s="3"/>
      <c r="J1046513" s="3"/>
      <c r="K1046513" s="3"/>
    </row>
    <row r="1046514" spans="9:11" x14ac:dyDescent="0.2">
      <c r="I1046514" s="3"/>
      <c r="J1046514" s="3"/>
      <c r="K1046514" s="3"/>
    </row>
    <row r="1046515" spans="9:11" x14ac:dyDescent="0.2">
      <c r="I1046515" s="3"/>
      <c r="J1046515" s="3"/>
      <c r="K1046515" s="3"/>
    </row>
    <row r="1046516" spans="9:11" x14ac:dyDescent="0.2">
      <c r="I1046516" s="3"/>
      <c r="J1046516" s="3"/>
      <c r="K1046516" s="3"/>
    </row>
    <row r="1046517" spans="9:11" x14ac:dyDescent="0.2">
      <c r="I1046517" s="3"/>
      <c r="J1046517" s="3"/>
      <c r="K1046517" s="3"/>
    </row>
    <row r="1046518" spans="9:11" x14ac:dyDescent="0.2">
      <c r="I1046518" s="3"/>
      <c r="J1046518" s="3"/>
      <c r="K1046518" s="3"/>
    </row>
    <row r="1046519" spans="9:11" x14ac:dyDescent="0.2">
      <c r="I1046519" s="3"/>
      <c r="J1046519" s="3"/>
      <c r="K1046519" s="3"/>
    </row>
    <row r="1046520" spans="9:11" x14ac:dyDescent="0.2">
      <c r="I1046520" s="3"/>
      <c r="J1046520" s="3"/>
      <c r="K1046520" s="3"/>
    </row>
    <row r="1046521" spans="9:11" x14ac:dyDescent="0.2">
      <c r="I1046521" s="3"/>
      <c r="J1046521" s="3"/>
      <c r="K1046521" s="3"/>
    </row>
    <row r="1046522" spans="9:11" x14ac:dyDescent="0.2">
      <c r="I1046522" s="3"/>
      <c r="J1046522" s="3"/>
      <c r="K1046522" s="3"/>
    </row>
    <row r="1046523" spans="9:11" x14ac:dyDescent="0.2">
      <c r="I1046523" s="3"/>
      <c r="J1046523" s="3"/>
      <c r="K1046523" s="3"/>
    </row>
    <row r="1046524" spans="9:11" x14ac:dyDescent="0.2">
      <c r="I1046524" s="3"/>
      <c r="J1046524" s="3"/>
      <c r="K1046524" s="3"/>
    </row>
    <row r="1046525" spans="9:11" x14ac:dyDescent="0.2">
      <c r="I1046525" s="3"/>
      <c r="J1046525" s="3"/>
      <c r="K1046525" s="3"/>
    </row>
    <row r="1046526" spans="9:11" x14ac:dyDescent="0.2">
      <c r="I1046526" s="3"/>
      <c r="J1046526" s="3"/>
      <c r="K1046526" s="3"/>
    </row>
    <row r="1046527" spans="9:11" x14ac:dyDescent="0.2">
      <c r="I1046527" s="3"/>
      <c r="J1046527" s="3"/>
      <c r="K1046527" s="3"/>
    </row>
    <row r="1046528" spans="9:11" x14ac:dyDescent="0.2">
      <c r="I1046528" s="3"/>
      <c r="J1046528" s="3"/>
      <c r="K1046528" s="3"/>
    </row>
    <row r="1046529" spans="9:11" x14ac:dyDescent="0.2">
      <c r="I1046529" s="3"/>
      <c r="J1046529" s="3"/>
      <c r="K1046529" s="3"/>
    </row>
    <row r="1046530" spans="9:11" x14ac:dyDescent="0.2">
      <c r="I1046530" s="3"/>
      <c r="J1046530" s="3"/>
      <c r="K1046530" s="3"/>
    </row>
    <row r="1046531" spans="9:11" x14ac:dyDescent="0.2">
      <c r="I1046531" s="3"/>
      <c r="J1046531" s="3"/>
      <c r="K1046531" s="3"/>
    </row>
    <row r="1046532" spans="9:11" x14ac:dyDescent="0.2">
      <c r="I1046532" s="3"/>
      <c r="J1046532" s="3"/>
      <c r="K1046532" s="3"/>
    </row>
    <row r="1046533" spans="9:11" x14ac:dyDescent="0.2">
      <c r="I1046533" s="3"/>
      <c r="J1046533" s="3"/>
      <c r="K1046533" s="3"/>
    </row>
    <row r="1046534" spans="9:11" x14ac:dyDescent="0.2">
      <c r="I1046534" s="3"/>
      <c r="J1046534" s="3"/>
      <c r="K1046534" s="3"/>
    </row>
    <row r="1046535" spans="9:11" x14ac:dyDescent="0.2">
      <c r="I1046535" s="3"/>
      <c r="J1046535" s="3"/>
      <c r="K1046535" s="3"/>
    </row>
    <row r="1046536" spans="9:11" x14ac:dyDescent="0.2">
      <c r="I1046536" s="3"/>
      <c r="J1046536" s="3"/>
      <c r="K1046536" s="3"/>
    </row>
    <row r="1046537" spans="9:11" x14ac:dyDescent="0.2">
      <c r="I1046537" s="3"/>
      <c r="J1046537" s="3"/>
      <c r="K1046537" s="3"/>
    </row>
    <row r="1046538" spans="9:11" x14ac:dyDescent="0.2">
      <c r="I1046538" s="3"/>
      <c r="J1046538" s="3"/>
      <c r="K1046538" s="3"/>
    </row>
    <row r="1046539" spans="9:11" x14ac:dyDescent="0.2">
      <c r="I1046539" s="3"/>
      <c r="J1046539" s="3"/>
      <c r="K1046539" s="3"/>
    </row>
    <row r="1046540" spans="9:11" x14ac:dyDescent="0.2">
      <c r="I1046540" s="3"/>
      <c r="J1046540" s="3"/>
      <c r="K1046540" s="3"/>
    </row>
    <row r="1046541" spans="9:11" x14ac:dyDescent="0.2">
      <c r="I1046541" s="3"/>
      <c r="J1046541" s="3"/>
      <c r="K1046541" s="3"/>
    </row>
    <row r="1046542" spans="9:11" x14ac:dyDescent="0.2">
      <c r="I1046542" s="3"/>
      <c r="J1046542" s="3"/>
      <c r="K1046542" s="3"/>
    </row>
    <row r="1046543" spans="9:11" x14ac:dyDescent="0.2">
      <c r="I1046543" s="3"/>
      <c r="J1046543" s="3"/>
      <c r="K1046543" s="3"/>
    </row>
    <row r="1046544" spans="9:11" x14ac:dyDescent="0.2">
      <c r="I1046544" s="3"/>
      <c r="J1046544" s="3"/>
      <c r="K1046544" s="3"/>
    </row>
    <row r="1046545" spans="9:11" x14ac:dyDescent="0.2">
      <c r="I1046545" s="3"/>
      <c r="J1046545" s="3"/>
      <c r="K1046545" s="3"/>
    </row>
    <row r="1046546" spans="9:11" x14ac:dyDescent="0.2">
      <c r="I1046546" s="3"/>
      <c r="J1046546" s="3"/>
      <c r="K1046546" s="3"/>
    </row>
    <row r="1046547" spans="9:11" x14ac:dyDescent="0.2">
      <c r="I1046547" s="3"/>
      <c r="J1046547" s="3"/>
      <c r="K1046547" s="3"/>
    </row>
    <row r="1046548" spans="9:11" x14ac:dyDescent="0.2">
      <c r="I1046548" s="3"/>
      <c r="J1046548" s="3"/>
      <c r="K1046548" s="3"/>
    </row>
    <row r="1046549" spans="9:11" x14ac:dyDescent="0.2">
      <c r="I1046549" s="3"/>
      <c r="J1046549" s="3"/>
      <c r="K1046549" s="3"/>
    </row>
    <row r="1046550" spans="9:11" x14ac:dyDescent="0.2">
      <c r="I1046550" s="3"/>
      <c r="J1046550" s="3"/>
      <c r="K1046550" s="3"/>
    </row>
    <row r="1046551" spans="9:11" x14ac:dyDescent="0.2">
      <c r="I1046551" s="3"/>
      <c r="J1046551" s="3"/>
      <c r="K1046551" s="3"/>
    </row>
    <row r="1046552" spans="9:11" x14ac:dyDescent="0.2">
      <c r="I1046552" s="3"/>
      <c r="J1046552" s="3"/>
      <c r="K1046552" s="3"/>
    </row>
    <row r="1046553" spans="9:11" x14ac:dyDescent="0.2">
      <c r="I1046553" s="3"/>
      <c r="J1046553" s="3"/>
      <c r="K1046553" s="3"/>
    </row>
    <row r="1046554" spans="9:11" x14ac:dyDescent="0.2">
      <c r="I1046554" s="3"/>
      <c r="J1046554" s="3"/>
      <c r="K1046554" s="3"/>
    </row>
    <row r="1046555" spans="9:11" x14ac:dyDescent="0.2">
      <c r="I1046555" s="3"/>
      <c r="J1046555" s="3"/>
      <c r="K1046555" s="3"/>
    </row>
    <row r="1046556" spans="9:11" x14ac:dyDescent="0.2">
      <c r="I1046556" s="3"/>
      <c r="J1046556" s="3"/>
      <c r="K1046556" s="3"/>
    </row>
    <row r="1046557" spans="9:11" x14ac:dyDescent="0.2">
      <c r="I1046557" s="3"/>
      <c r="J1046557" s="3"/>
      <c r="K1046557" s="3"/>
    </row>
    <row r="1046558" spans="9:11" x14ac:dyDescent="0.2">
      <c r="I1046558" s="3"/>
      <c r="J1046558" s="3"/>
      <c r="K1046558" s="3"/>
    </row>
    <row r="1046559" spans="9:11" x14ac:dyDescent="0.2">
      <c r="I1046559" s="3"/>
      <c r="J1046559" s="3"/>
      <c r="K1046559" s="3"/>
    </row>
    <row r="1046560" spans="9:11" x14ac:dyDescent="0.2">
      <c r="I1046560" s="3"/>
      <c r="J1046560" s="3"/>
      <c r="K1046560" s="3"/>
    </row>
    <row r="1046561" spans="9:11" x14ac:dyDescent="0.2">
      <c r="I1046561" s="3"/>
      <c r="J1046561" s="3"/>
      <c r="K1046561" s="3"/>
    </row>
    <row r="1046562" spans="9:11" x14ac:dyDescent="0.2">
      <c r="I1046562" s="3"/>
      <c r="J1046562" s="3"/>
      <c r="K1046562" s="3"/>
    </row>
    <row r="1046563" spans="9:11" x14ac:dyDescent="0.2">
      <c r="I1046563" s="3"/>
      <c r="J1046563" s="3"/>
      <c r="K1046563" s="3"/>
    </row>
    <row r="1046564" spans="9:11" x14ac:dyDescent="0.2">
      <c r="I1046564" s="3"/>
      <c r="J1046564" s="3"/>
      <c r="K1046564" s="3"/>
    </row>
    <row r="1046565" spans="9:11" x14ac:dyDescent="0.2">
      <c r="I1046565" s="3"/>
      <c r="J1046565" s="3"/>
      <c r="K1046565" s="3"/>
    </row>
    <row r="1046566" spans="9:11" x14ac:dyDescent="0.2">
      <c r="I1046566" s="3"/>
      <c r="J1046566" s="3"/>
      <c r="K1046566" s="3"/>
    </row>
    <row r="1046567" spans="9:11" x14ac:dyDescent="0.2">
      <c r="I1046567" s="3"/>
      <c r="J1046567" s="3"/>
      <c r="K1046567" s="3"/>
    </row>
    <row r="1046568" spans="9:11" x14ac:dyDescent="0.2">
      <c r="I1046568" s="3"/>
      <c r="J1046568" s="3"/>
      <c r="K1046568" s="3"/>
    </row>
    <row r="1046569" spans="9:11" x14ac:dyDescent="0.2">
      <c r="I1046569" s="3"/>
      <c r="J1046569" s="3"/>
      <c r="K1046569" s="3"/>
    </row>
    <row r="1046570" spans="9:11" x14ac:dyDescent="0.2">
      <c r="I1046570" s="3"/>
      <c r="J1046570" s="3"/>
      <c r="K1046570" s="3"/>
    </row>
    <row r="1046571" spans="9:11" x14ac:dyDescent="0.2">
      <c r="I1046571" s="3"/>
      <c r="J1046571" s="3"/>
      <c r="K1046571" s="3"/>
    </row>
    <row r="1046572" spans="9:11" x14ac:dyDescent="0.2">
      <c r="I1046572" s="3"/>
      <c r="J1046572" s="3"/>
      <c r="K1046572" s="3"/>
    </row>
    <row r="1046573" spans="9:11" x14ac:dyDescent="0.2">
      <c r="I1046573" s="3"/>
      <c r="J1046573" s="3"/>
      <c r="K1046573" s="3"/>
    </row>
    <row r="1046574" spans="9:11" x14ac:dyDescent="0.2">
      <c r="I1046574" s="3"/>
      <c r="J1046574" s="3"/>
      <c r="K1046574" s="3"/>
    </row>
    <row r="1046575" spans="9:11" x14ac:dyDescent="0.2">
      <c r="I1046575" s="3"/>
      <c r="J1046575" s="3"/>
      <c r="K1046575" s="3"/>
    </row>
    <row r="1046576" spans="9:11" x14ac:dyDescent="0.2">
      <c r="I1046576" s="3"/>
      <c r="J1046576" s="3"/>
      <c r="K1046576" s="3"/>
    </row>
    <row r="1046577" spans="9:11" x14ac:dyDescent="0.2">
      <c r="I1046577" s="3"/>
      <c r="J1046577" s="3"/>
      <c r="K1046577" s="3"/>
    </row>
    <row r="1046578" spans="9:11" x14ac:dyDescent="0.2">
      <c r="I1046578" s="3"/>
      <c r="J1046578" s="3"/>
      <c r="K1046578" s="3"/>
    </row>
    <row r="1046579" spans="9:11" x14ac:dyDescent="0.2">
      <c r="I1046579" s="3"/>
      <c r="J1046579" s="3"/>
      <c r="K1046579" s="3"/>
    </row>
    <row r="1046580" spans="9:11" x14ac:dyDescent="0.2">
      <c r="I1046580" s="3"/>
      <c r="J1046580" s="3"/>
      <c r="K1046580" s="3"/>
    </row>
    <row r="1046581" spans="9:11" x14ac:dyDescent="0.2">
      <c r="I1046581" s="3"/>
      <c r="J1046581" s="3"/>
      <c r="K1046581" s="3"/>
    </row>
    <row r="1046582" spans="9:11" x14ac:dyDescent="0.2">
      <c r="I1046582" s="3"/>
      <c r="J1046582" s="3"/>
      <c r="K1046582" s="3"/>
    </row>
    <row r="1046583" spans="9:11" x14ac:dyDescent="0.2">
      <c r="I1046583" s="3"/>
      <c r="J1046583" s="3"/>
      <c r="K1046583" s="3"/>
    </row>
    <row r="1046584" spans="9:11" x14ac:dyDescent="0.2">
      <c r="I1046584" s="3"/>
      <c r="J1046584" s="3"/>
      <c r="K1046584" s="3"/>
    </row>
    <row r="1046585" spans="9:11" x14ac:dyDescent="0.2">
      <c r="I1046585" s="3"/>
      <c r="J1046585" s="3"/>
      <c r="K1046585" s="3"/>
    </row>
    <row r="1046586" spans="9:11" x14ac:dyDescent="0.2">
      <c r="I1046586" s="3"/>
      <c r="J1046586" s="3"/>
      <c r="K1046586" s="3"/>
    </row>
    <row r="1046587" spans="9:11" x14ac:dyDescent="0.2">
      <c r="I1046587" s="3"/>
      <c r="J1046587" s="3"/>
      <c r="K1046587" s="3"/>
    </row>
    <row r="1046588" spans="9:11" x14ac:dyDescent="0.2">
      <c r="I1046588" s="3"/>
      <c r="J1046588" s="3"/>
      <c r="K1046588" s="3"/>
    </row>
    <row r="1046589" spans="9:11" x14ac:dyDescent="0.2">
      <c r="I1046589" s="3"/>
      <c r="J1046589" s="3"/>
      <c r="K1046589" s="3"/>
    </row>
    <row r="1046590" spans="9:11" x14ac:dyDescent="0.2">
      <c r="I1046590" s="3"/>
      <c r="J1046590" s="3"/>
      <c r="K1046590" s="3"/>
    </row>
    <row r="1046591" spans="9:11" x14ac:dyDescent="0.2">
      <c r="I1046591" s="3"/>
      <c r="J1046591" s="3"/>
      <c r="K1046591" s="3"/>
    </row>
    <row r="1046592" spans="9:11" x14ac:dyDescent="0.2">
      <c r="I1046592" s="3"/>
      <c r="J1046592" s="3"/>
      <c r="K1046592" s="3"/>
    </row>
    <row r="1046593" spans="9:11" x14ac:dyDescent="0.2">
      <c r="I1046593" s="3"/>
      <c r="J1046593" s="3"/>
      <c r="K1046593" s="3"/>
    </row>
    <row r="1046594" spans="9:11" x14ac:dyDescent="0.2">
      <c r="I1046594" s="3"/>
      <c r="J1046594" s="3"/>
      <c r="K1046594" s="3"/>
    </row>
    <row r="1046595" spans="9:11" x14ac:dyDescent="0.2">
      <c r="I1046595" s="3"/>
      <c r="J1046595" s="3"/>
      <c r="K1046595" s="3"/>
    </row>
    <row r="1046596" spans="9:11" x14ac:dyDescent="0.2">
      <c r="I1046596" s="3"/>
      <c r="J1046596" s="3"/>
      <c r="K1046596" s="3"/>
    </row>
    <row r="1046597" spans="9:11" x14ac:dyDescent="0.2">
      <c r="I1046597" s="3"/>
      <c r="J1046597" s="3"/>
      <c r="K1046597" s="3"/>
    </row>
    <row r="1046598" spans="9:11" x14ac:dyDescent="0.2">
      <c r="I1046598" s="3"/>
      <c r="J1046598" s="3"/>
      <c r="K1046598" s="3"/>
    </row>
    <row r="1046599" spans="9:11" x14ac:dyDescent="0.2">
      <c r="I1046599" s="3"/>
      <c r="J1046599" s="3"/>
      <c r="K1046599" s="3"/>
    </row>
    <row r="1046600" spans="9:11" x14ac:dyDescent="0.2">
      <c r="I1046600" s="3"/>
      <c r="J1046600" s="3"/>
      <c r="K1046600" s="3"/>
    </row>
    <row r="1046601" spans="9:11" x14ac:dyDescent="0.2">
      <c r="I1046601" s="3"/>
      <c r="J1046601" s="3"/>
      <c r="K1046601" s="3"/>
    </row>
    <row r="1046602" spans="9:11" x14ac:dyDescent="0.2">
      <c r="I1046602" s="3"/>
      <c r="J1046602" s="3"/>
      <c r="K1046602" s="3"/>
    </row>
    <row r="1046603" spans="9:11" x14ac:dyDescent="0.2">
      <c r="I1046603" s="3"/>
      <c r="J1046603" s="3"/>
      <c r="K1046603" s="3"/>
    </row>
    <row r="1046604" spans="9:11" x14ac:dyDescent="0.2">
      <c r="I1046604" s="3"/>
      <c r="J1046604" s="3"/>
      <c r="K1046604" s="3"/>
    </row>
    <row r="1046605" spans="9:11" x14ac:dyDescent="0.2">
      <c r="I1046605" s="3"/>
      <c r="J1046605" s="3"/>
      <c r="K1046605" s="3"/>
    </row>
    <row r="1046606" spans="9:11" x14ac:dyDescent="0.2">
      <c r="I1046606" s="3"/>
      <c r="J1046606" s="3"/>
      <c r="K1046606" s="3"/>
    </row>
    <row r="1046607" spans="9:11" x14ac:dyDescent="0.2">
      <c r="I1046607" s="3"/>
      <c r="J1046607" s="3"/>
      <c r="K1046607" s="3"/>
    </row>
    <row r="1046608" spans="9:11" x14ac:dyDescent="0.2">
      <c r="I1046608" s="3"/>
      <c r="J1046608" s="3"/>
      <c r="K1046608" s="3"/>
    </row>
    <row r="1046609" spans="9:11" x14ac:dyDescent="0.2">
      <c r="I1046609" s="3"/>
      <c r="J1046609" s="3"/>
      <c r="K1046609" s="3"/>
    </row>
    <row r="1046610" spans="9:11" x14ac:dyDescent="0.2">
      <c r="I1046610" s="3"/>
      <c r="J1046610" s="3"/>
      <c r="K1046610" s="3"/>
    </row>
    <row r="1046611" spans="9:11" x14ac:dyDescent="0.2">
      <c r="I1046611" s="3"/>
      <c r="J1046611" s="3"/>
      <c r="K1046611" s="3"/>
    </row>
    <row r="1046612" spans="9:11" x14ac:dyDescent="0.2">
      <c r="I1046612" s="3"/>
      <c r="J1046612" s="3"/>
      <c r="K1046612" s="3"/>
    </row>
    <row r="1046613" spans="9:11" x14ac:dyDescent="0.2">
      <c r="I1046613" s="3"/>
      <c r="J1046613" s="3"/>
      <c r="K1046613" s="3"/>
    </row>
    <row r="1046614" spans="9:11" x14ac:dyDescent="0.2">
      <c r="I1046614" s="3"/>
      <c r="J1046614" s="3"/>
      <c r="K1046614" s="3"/>
    </row>
    <row r="1046615" spans="9:11" x14ac:dyDescent="0.2">
      <c r="I1046615" s="3"/>
      <c r="J1046615" s="3"/>
      <c r="K1046615" s="3"/>
    </row>
    <row r="1046616" spans="9:11" x14ac:dyDescent="0.2">
      <c r="I1046616" s="3"/>
      <c r="J1046616" s="3"/>
      <c r="K1046616" s="3"/>
    </row>
    <row r="1046617" spans="9:11" x14ac:dyDescent="0.2">
      <c r="I1046617" s="3"/>
      <c r="J1046617" s="3"/>
      <c r="K1046617" s="3"/>
    </row>
    <row r="1046618" spans="9:11" x14ac:dyDescent="0.2">
      <c r="I1046618" s="3"/>
      <c r="J1046618" s="3"/>
      <c r="K1046618" s="3"/>
    </row>
    <row r="1046619" spans="9:11" x14ac:dyDescent="0.2">
      <c r="I1046619" s="3"/>
      <c r="J1046619" s="3"/>
      <c r="K1046619" s="3"/>
    </row>
    <row r="1046620" spans="9:11" x14ac:dyDescent="0.2">
      <c r="I1046620" s="3"/>
      <c r="J1046620" s="3"/>
      <c r="K1046620" s="3"/>
    </row>
    <row r="1046621" spans="9:11" x14ac:dyDescent="0.2">
      <c r="I1046621" s="3"/>
      <c r="J1046621" s="3"/>
      <c r="K1046621" s="3"/>
    </row>
    <row r="1046622" spans="9:11" x14ac:dyDescent="0.2">
      <c r="I1046622" s="3"/>
      <c r="J1046622" s="3"/>
      <c r="K1046622" s="3"/>
    </row>
    <row r="1046623" spans="9:11" x14ac:dyDescent="0.2">
      <c r="I1046623" s="3"/>
      <c r="J1046623" s="3"/>
      <c r="K1046623" s="3"/>
    </row>
    <row r="1046624" spans="9:11" x14ac:dyDescent="0.2">
      <c r="I1046624" s="3"/>
      <c r="J1046624" s="3"/>
      <c r="K1046624" s="3"/>
    </row>
    <row r="1046625" spans="9:11" x14ac:dyDescent="0.2">
      <c r="I1046625" s="3"/>
      <c r="J1046625" s="3"/>
      <c r="K1046625" s="3"/>
    </row>
    <row r="1046626" spans="9:11" x14ac:dyDescent="0.2">
      <c r="I1046626" s="3"/>
      <c r="J1046626" s="3"/>
      <c r="K1046626" s="3"/>
    </row>
    <row r="1046627" spans="9:11" x14ac:dyDescent="0.2">
      <c r="I1046627" s="3"/>
      <c r="J1046627" s="3"/>
      <c r="K1046627" s="3"/>
    </row>
    <row r="1046628" spans="9:11" x14ac:dyDescent="0.2">
      <c r="I1046628" s="3"/>
      <c r="J1046628" s="3"/>
      <c r="K1046628" s="3"/>
    </row>
    <row r="1046629" spans="9:11" x14ac:dyDescent="0.2">
      <c r="I1046629" s="3"/>
      <c r="J1046629" s="3"/>
      <c r="K1046629" s="3"/>
    </row>
    <row r="1046630" spans="9:11" x14ac:dyDescent="0.2">
      <c r="I1046630" s="3"/>
      <c r="J1046630" s="3"/>
      <c r="K1046630" s="3"/>
    </row>
    <row r="1046631" spans="9:11" x14ac:dyDescent="0.2">
      <c r="I1046631" s="3"/>
      <c r="J1046631" s="3"/>
      <c r="K1046631" s="3"/>
    </row>
    <row r="1046632" spans="9:11" x14ac:dyDescent="0.2">
      <c r="I1046632" s="3"/>
      <c r="J1046632" s="3"/>
      <c r="K1046632" s="3"/>
    </row>
    <row r="1046633" spans="9:11" x14ac:dyDescent="0.2">
      <c r="I1046633" s="3"/>
      <c r="J1046633" s="3"/>
      <c r="K1046633" s="3"/>
    </row>
    <row r="1046634" spans="9:11" x14ac:dyDescent="0.2">
      <c r="I1046634" s="3"/>
      <c r="J1046634" s="3"/>
      <c r="K1046634" s="3"/>
    </row>
    <row r="1046635" spans="9:11" x14ac:dyDescent="0.2">
      <c r="I1046635" s="3"/>
      <c r="J1046635" s="3"/>
      <c r="K1046635" s="3"/>
    </row>
    <row r="1046636" spans="9:11" x14ac:dyDescent="0.2">
      <c r="I1046636" s="3"/>
      <c r="J1046636" s="3"/>
      <c r="K1046636" s="3"/>
    </row>
    <row r="1046637" spans="9:11" x14ac:dyDescent="0.2">
      <c r="I1046637" s="3"/>
      <c r="J1046637" s="3"/>
      <c r="K1046637" s="3"/>
    </row>
    <row r="1046638" spans="9:11" x14ac:dyDescent="0.2">
      <c r="I1046638" s="3"/>
      <c r="J1046638" s="3"/>
      <c r="K1046638" s="3"/>
    </row>
    <row r="1046639" spans="9:11" x14ac:dyDescent="0.2">
      <c r="I1046639" s="3"/>
      <c r="J1046639" s="3"/>
      <c r="K1046639" s="3"/>
    </row>
    <row r="1046640" spans="9:11" x14ac:dyDescent="0.2">
      <c r="I1046640" s="3"/>
      <c r="J1046640" s="3"/>
      <c r="K1046640" s="3"/>
    </row>
    <row r="1046641" spans="9:11" x14ac:dyDescent="0.2">
      <c r="I1046641" s="3"/>
      <c r="J1046641" s="3"/>
      <c r="K1046641" s="3"/>
    </row>
    <row r="1046642" spans="9:11" x14ac:dyDescent="0.2">
      <c r="I1046642" s="3"/>
      <c r="J1046642" s="3"/>
      <c r="K1046642" s="3"/>
    </row>
    <row r="1046643" spans="9:11" x14ac:dyDescent="0.2">
      <c r="I1046643" s="3"/>
      <c r="J1046643" s="3"/>
      <c r="K1046643" s="3"/>
    </row>
    <row r="1046644" spans="9:11" x14ac:dyDescent="0.2">
      <c r="I1046644" s="3"/>
      <c r="J1046644" s="3"/>
      <c r="K1046644" s="3"/>
    </row>
    <row r="1046645" spans="9:11" x14ac:dyDescent="0.2">
      <c r="I1046645" s="3"/>
      <c r="J1046645" s="3"/>
      <c r="K1046645" s="3"/>
    </row>
    <row r="1046646" spans="9:11" x14ac:dyDescent="0.2">
      <c r="I1046646" s="3"/>
      <c r="J1046646" s="3"/>
      <c r="K1046646" s="3"/>
    </row>
    <row r="1046647" spans="9:11" x14ac:dyDescent="0.2">
      <c r="I1046647" s="3"/>
      <c r="J1046647" s="3"/>
      <c r="K1046647" s="3"/>
    </row>
    <row r="1046648" spans="9:11" x14ac:dyDescent="0.2">
      <c r="I1046648" s="3"/>
      <c r="J1046648" s="3"/>
      <c r="K1046648" s="3"/>
    </row>
    <row r="1046649" spans="9:11" x14ac:dyDescent="0.2">
      <c r="I1046649" s="3"/>
      <c r="J1046649" s="3"/>
      <c r="K1046649" s="3"/>
    </row>
    <row r="1046650" spans="9:11" x14ac:dyDescent="0.2">
      <c r="I1046650" s="3"/>
      <c r="J1046650" s="3"/>
      <c r="K1046650" s="3"/>
    </row>
    <row r="1046651" spans="9:11" x14ac:dyDescent="0.2">
      <c r="I1046651" s="3"/>
      <c r="J1046651" s="3"/>
      <c r="K1046651" s="3"/>
    </row>
    <row r="1046652" spans="9:11" x14ac:dyDescent="0.2">
      <c r="I1046652" s="3"/>
      <c r="J1046652" s="3"/>
      <c r="K1046652" s="3"/>
    </row>
    <row r="1046653" spans="9:11" x14ac:dyDescent="0.2">
      <c r="I1046653" s="3"/>
      <c r="J1046653" s="3"/>
      <c r="K1046653" s="3"/>
    </row>
    <row r="1046654" spans="9:11" x14ac:dyDescent="0.2">
      <c r="I1046654" s="3"/>
      <c r="J1046654" s="3"/>
      <c r="K1046654" s="3"/>
    </row>
    <row r="1046655" spans="9:11" x14ac:dyDescent="0.2">
      <c r="I1046655" s="3"/>
      <c r="J1046655" s="3"/>
      <c r="K1046655" s="3"/>
    </row>
    <row r="1046656" spans="9:11" x14ac:dyDescent="0.2">
      <c r="I1046656" s="3"/>
      <c r="J1046656" s="3"/>
      <c r="K1046656" s="3"/>
    </row>
    <row r="1046657" spans="9:11" x14ac:dyDescent="0.2">
      <c r="I1046657" s="3"/>
      <c r="J1046657" s="3"/>
      <c r="K1046657" s="3"/>
    </row>
    <row r="1046658" spans="9:11" x14ac:dyDescent="0.2">
      <c r="I1046658" s="3"/>
      <c r="J1046658" s="3"/>
      <c r="K1046658" s="3"/>
    </row>
    <row r="1046659" spans="9:11" x14ac:dyDescent="0.2">
      <c r="I1046659" s="3"/>
      <c r="J1046659" s="3"/>
      <c r="K1046659" s="3"/>
    </row>
    <row r="1046660" spans="9:11" x14ac:dyDescent="0.2">
      <c r="I1046660" s="3"/>
      <c r="J1046660" s="3"/>
      <c r="K1046660" s="3"/>
    </row>
    <row r="1046661" spans="9:11" x14ac:dyDescent="0.2">
      <c r="I1046661" s="3"/>
      <c r="J1046661" s="3"/>
      <c r="K1046661" s="3"/>
    </row>
    <row r="1046662" spans="9:11" x14ac:dyDescent="0.2">
      <c r="I1046662" s="3"/>
      <c r="J1046662" s="3"/>
      <c r="K1046662" s="3"/>
    </row>
    <row r="1046663" spans="9:11" x14ac:dyDescent="0.2">
      <c r="I1046663" s="3"/>
      <c r="J1046663" s="3"/>
      <c r="K1046663" s="3"/>
    </row>
    <row r="1046664" spans="9:11" x14ac:dyDescent="0.2">
      <c r="I1046664" s="3"/>
      <c r="J1046664" s="3"/>
      <c r="K1046664" s="3"/>
    </row>
    <row r="1046665" spans="9:11" x14ac:dyDescent="0.2">
      <c r="I1046665" s="3"/>
      <c r="J1046665" s="3"/>
      <c r="K1046665" s="3"/>
    </row>
    <row r="1046666" spans="9:11" x14ac:dyDescent="0.2">
      <c r="I1046666" s="3"/>
      <c r="J1046666" s="3"/>
      <c r="K1046666" s="3"/>
    </row>
    <row r="1046667" spans="9:11" x14ac:dyDescent="0.2">
      <c r="I1046667" s="3"/>
      <c r="J1046667" s="3"/>
      <c r="K1046667" s="3"/>
    </row>
    <row r="1046668" spans="9:11" x14ac:dyDescent="0.2">
      <c r="I1046668" s="3"/>
      <c r="J1046668" s="3"/>
      <c r="K1046668" s="3"/>
    </row>
    <row r="1046669" spans="9:11" x14ac:dyDescent="0.2">
      <c r="I1046669" s="3"/>
      <c r="J1046669" s="3"/>
      <c r="K1046669" s="3"/>
    </row>
    <row r="1046670" spans="9:11" x14ac:dyDescent="0.2">
      <c r="I1046670" s="3"/>
      <c r="J1046670" s="3"/>
      <c r="K1046670" s="3"/>
    </row>
    <row r="1046671" spans="9:11" x14ac:dyDescent="0.2">
      <c r="I1046671" s="3"/>
      <c r="J1046671" s="3"/>
      <c r="K1046671" s="3"/>
    </row>
    <row r="1046672" spans="9:11" x14ac:dyDescent="0.2">
      <c r="I1046672" s="3"/>
      <c r="J1046672" s="3"/>
      <c r="K1046672" s="3"/>
    </row>
    <row r="1046673" spans="9:11" x14ac:dyDescent="0.2">
      <c r="I1046673" s="3"/>
      <c r="J1046673" s="3"/>
      <c r="K1046673" s="3"/>
    </row>
    <row r="1046674" spans="9:11" x14ac:dyDescent="0.2">
      <c r="I1046674" s="3"/>
      <c r="J1046674" s="3"/>
      <c r="K1046674" s="3"/>
    </row>
    <row r="1046675" spans="9:11" x14ac:dyDescent="0.2">
      <c r="I1046675" s="3"/>
      <c r="J1046675" s="3"/>
      <c r="K1046675" s="3"/>
    </row>
    <row r="1046676" spans="9:11" x14ac:dyDescent="0.2">
      <c r="I1046676" s="3"/>
      <c r="J1046676" s="3"/>
      <c r="K1046676" s="3"/>
    </row>
    <row r="1046677" spans="9:11" x14ac:dyDescent="0.2">
      <c r="I1046677" s="3"/>
      <c r="J1046677" s="3"/>
      <c r="K1046677" s="3"/>
    </row>
    <row r="1046678" spans="9:11" x14ac:dyDescent="0.2">
      <c r="I1046678" s="3"/>
      <c r="J1046678" s="3"/>
      <c r="K1046678" s="3"/>
    </row>
    <row r="1046679" spans="9:11" x14ac:dyDescent="0.2">
      <c r="I1046679" s="3"/>
      <c r="J1046679" s="3"/>
      <c r="K1046679" s="3"/>
    </row>
    <row r="1046680" spans="9:11" x14ac:dyDescent="0.2">
      <c r="I1046680" s="3"/>
      <c r="J1046680" s="3"/>
      <c r="K1046680" s="3"/>
    </row>
    <row r="1046681" spans="9:11" x14ac:dyDescent="0.2">
      <c r="I1046681" s="3"/>
      <c r="J1046681" s="3"/>
      <c r="K1046681" s="3"/>
    </row>
    <row r="1046682" spans="9:11" x14ac:dyDescent="0.2">
      <c r="I1046682" s="3"/>
      <c r="J1046682" s="3"/>
      <c r="K1046682" s="3"/>
    </row>
    <row r="1046683" spans="9:11" x14ac:dyDescent="0.2">
      <c r="I1046683" s="3"/>
      <c r="J1046683" s="3"/>
      <c r="K1046683" s="3"/>
    </row>
    <row r="1046684" spans="9:11" x14ac:dyDescent="0.2">
      <c r="I1046684" s="3"/>
      <c r="J1046684" s="3"/>
      <c r="K1046684" s="3"/>
    </row>
    <row r="1046685" spans="9:11" x14ac:dyDescent="0.2">
      <c r="I1046685" s="3"/>
      <c r="J1046685" s="3"/>
      <c r="K1046685" s="3"/>
    </row>
    <row r="1046686" spans="9:11" x14ac:dyDescent="0.2">
      <c r="I1046686" s="3"/>
      <c r="J1046686" s="3"/>
      <c r="K1046686" s="3"/>
    </row>
    <row r="1046687" spans="9:11" x14ac:dyDescent="0.2">
      <c r="I1046687" s="3"/>
      <c r="J1046687" s="3"/>
      <c r="K1046687" s="3"/>
    </row>
    <row r="1046688" spans="9:11" x14ac:dyDescent="0.2">
      <c r="I1046688" s="3"/>
      <c r="J1046688" s="3"/>
      <c r="K1046688" s="3"/>
    </row>
    <row r="1046689" spans="9:11" x14ac:dyDescent="0.2">
      <c r="I1046689" s="3"/>
      <c r="J1046689" s="3"/>
      <c r="K1046689" s="3"/>
    </row>
    <row r="1046690" spans="9:11" x14ac:dyDescent="0.2">
      <c r="I1046690" s="3"/>
      <c r="J1046690" s="3"/>
      <c r="K1046690" s="3"/>
    </row>
    <row r="1046691" spans="9:11" x14ac:dyDescent="0.2">
      <c r="I1046691" s="3"/>
      <c r="J1046691" s="3"/>
      <c r="K1046691" s="3"/>
    </row>
    <row r="1046692" spans="9:11" x14ac:dyDescent="0.2">
      <c r="I1046692" s="3"/>
      <c r="J1046692" s="3"/>
      <c r="K1046692" s="3"/>
    </row>
    <row r="1046693" spans="9:11" x14ac:dyDescent="0.2">
      <c r="I1046693" s="3"/>
      <c r="J1046693" s="3"/>
      <c r="K1046693" s="3"/>
    </row>
    <row r="1046694" spans="9:11" x14ac:dyDescent="0.2">
      <c r="I1046694" s="3"/>
      <c r="J1046694" s="3"/>
      <c r="K1046694" s="3"/>
    </row>
    <row r="1046695" spans="9:11" x14ac:dyDescent="0.2">
      <c r="I1046695" s="3"/>
      <c r="J1046695" s="3"/>
      <c r="K1046695" s="3"/>
    </row>
    <row r="1046696" spans="9:11" x14ac:dyDescent="0.2">
      <c r="I1046696" s="3"/>
      <c r="J1046696" s="3"/>
      <c r="K1046696" s="3"/>
    </row>
    <row r="1046697" spans="9:11" x14ac:dyDescent="0.2">
      <c r="I1046697" s="3"/>
      <c r="J1046697" s="3"/>
      <c r="K1046697" s="3"/>
    </row>
    <row r="1046698" spans="9:11" x14ac:dyDescent="0.2">
      <c r="I1046698" s="3"/>
      <c r="J1046698" s="3"/>
      <c r="K1046698" s="3"/>
    </row>
    <row r="1046699" spans="9:11" x14ac:dyDescent="0.2">
      <c r="I1046699" s="3"/>
      <c r="J1046699" s="3"/>
      <c r="K1046699" s="3"/>
    </row>
    <row r="1046700" spans="9:11" x14ac:dyDescent="0.2">
      <c r="I1046700" s="3"/>
      <c r="J1046700" s="3"/>
      <c r="K1046700" s="3"/>
    </row>
    <row r="1046701" spans="9:11" x14ac:dyDescent="0.2">
      <c r="I1046701" s="3"/>
      <c r="J1046701" s="3"/>
      <c r="K1046701" s="3"/>
    </row>
    <row r="1046702" spans="9:11" x14ac:dyDescent="0.2">
      <c r="I1046702" s="3"/>
      <c r="J1046702" s="3"/>
      <c r="K1046702" s="3"/>
    </row>
    <row r="1046703" spans="9:11" x14ac:dyDescent="0.2">
      <c r="I1046703" s="3"/>
      <c r="J1046703" s="3"/>
      <c r="K1046703" s="3"/>
    </row>
    <row r="1046704" spans="9:11" x14ac:dyDescent="0.2">
      <c r="I1046704" s="3"/>
      <c r="J1046704" s="3"/>
      <c r="K1046704" s="3"/>
    </row>
    <row r="1046705" spans="9:11" x14ac:dyDescent="0.2">
      <c r="I1046705" s="3"/>
      <c r="J1046705" s="3"/>
      <c r="K1046705" s="3"/>
    </row>
    <row r="1046706" spans="9:11" x14ac:dyDescent="0.2">
      <c r="I1046706" s="3"/>
      <c r="J1046706" s="3"/>
      <c r="K1046706" s="3"/>
    </row>
    <row r="1046707" spans="9:11" x14ac:dyDescent="0.2">
      <c r="I1046707" s="3"/>
      <c r="J1046707" s="3"/>
      <c r="K1046707" s="3"/>
    </row>
    <row r="1046708" spans="9:11" x14ac:dyDescent="0.2">
      <c r="I1046708" s="3"/>
      <c r="J1046708" s="3"/>
      <c r="K1046708" s="3"/>
    </row>
    <row r="1046709" spans="9:11" x14ac:dyDescent="0.2">
      <c r="I1046709" s="3"/>
      <c r="J1046709" s="3"/>
      <c r="K1046709" s="3"/>
    </row>
    <row r="1046710" spans="9:11" x14ac:dyDescent="0.2">
      <c r="I1046710" s="3"/>
      <c r="J1046710" s="3"/>
      <c r="K1046710" s="3"/>
    </row>
    <row r="1046711" spans="9:11" x14ac:dyDescent="0.2">
      <c r="I1046711" s="3"/>
      <c r="J1046711" s="3"/>
      <c r="K1046711" s="3"/>
    </row>
    <row r="1046712" spans="9:11" x14ac:dyDescent="0.2">
      <c r="I1046712" s="3"/>
      <c r="J1046712" s="3"/>
      <c r="K1046712" s="3"/>
    </row>
    <row r="1046713" spans="9:11" x14ac:dyDescent="0.2">
      <c r="I1046713" s="3"/>
      <c r="J1046713" s="3"/>
      <c r="K1046713" s="3"/>
    </row>
    <row r="1046714" spans="9:11" x14ac:dyDescent="0.2">
      <c r="I1046714" s="3"/>
      <c r="J1046714" s="3"/>
      <c r="K1046714" s="3"/>
    </row>
    <row r="1046715" spans="9:11" x14ac:dyDescent="0.2">
      <c r="I1046715" s="3"/>
      <c r="J1046715" s="3"/>
      <c r="K1046715" s="3"/>
    </row>
    <row r="1046716" spans="9:11" x14ac:dyDescent="0.2">
      <c r="I1046716" s="3"/>
      <c r="J1046716" s="3"/>
      <c r="K1046716" s="3"/>
    </row>
    <row r="1046717" spans="9:11" x14ac:dyDescent="0.2">
      <c r="I1046717" s="3"/>
      <c r="J1046717" s="3"/>
      <c r="K1046717" s="3"/>
    </row>
    <row r="1046718" spans="9:11" x14ac:dyDescent="0.2">
      <c r="I1046718" s="3"/>
      <c r="J1046718" s="3"/>
      <c r="K1046718" s="3"/>
    </row>
    <row r="1046719" spans="9:11" x14ac:dyDescent="0.2">
      <c r="I1046719" s="3"/>
      <c r="J1046719" s="3"/>
      <c r="K1046719" s="3"/>
    </row>
    <row r="1046720" spans="9:11" x14ac:dyDescent="0.2">
      <c r="I1046720" s="3"/>
      <c r="J1046720" s="3"/>
      <c r="K1046720" s="3"/>
    </row>
    <row r="1046721" spans="9:11" x14ac:dyDescent="0.2">
      <c r="I1046721" s="3"/>
      <c r="J1046721" s="3"/>
      <c r="K1046721" s="3"/>
    </row>
    <row r="1046722" spans="9:11" x14ac:dyDescent="0.2">
      <c r="I1046722" s="3"/>
      <c r="J1046722" s="3"/>
      <c r="K1046722" s="3"/>
    </row>
    <row r="1046723" spans="9:11" x14ac:dyDescent="0.2">
      <c r="I1046723" s="3"/>
      <c r="J1046723" s="3"/>
      <c r="K1046723" s="3"/>
    </row>
    <row r="1046724" spans="9:11" x14ac:dyDescent="0.2">
      <c r="I1046724" s="3"/>
      <c r="J1046724" s="3"/>
      <c r="K1046724" s="3"/>
    </row>
    <row r="1046725" spans="9:11" x14ac:dyDescent="0.2">
      <c r="I1046725" s="3"/>
      <c r="J1046725" s="3"/>
      <c r="K1046725" s="3"/>
    </row>
    <row r="1046726" spans="9:11" x14ac:dyDescent="0.2">
      <c r="I1046726" s="3"/>
      <c r="J1046726" s="3"/>
      <c r="K1046726" s="3"/>
    </row>
    <row r="1046727" spans="9:11" x14ac:dyDescent="0.2">
      <c r="I1046727" s="3"/>
      <c r="J1046727" s="3"/>
      <c r="K1046727" s="3"/>
    </row>
    <row r="1046728" spans="9:11" x14ac:dyDescent="0.2">
      <c r="I1046728" s="3"/>
      <c r="J1046728" s="3"/>
      <c r="K1046728" s="3"/>
    </row>
    <row r="1046729" spans="9:11" x14ac:dyDescent="0.2">
      <c r="I1046729" s="3"/>
      <c r="J1046729" s="3"/>
      <c r="K1046729" s="3"/>
    </row>
    <row r="1046730" spans="9:11" x14ac:dyDescent="0.2">
      <c r="I1046730" s="3"/>
      <c r="J1046730" s="3"/>
      <c r="K1046730" s="3"/>
    </row>
    <row r="1046731" spans="9:11" x14ac:dyDescent="0.2">
      <c r="I1046731" s="3"/>
      <c r="J1046731" s="3"/>
      <c r="K1046731" s="3"/>
    </row>
    <row r="1046732" spans="9:11" x14ac:dyDescent="0.2">
      <c r="I1046732" s="3"/>
      <c r="J1046732" s="3"/>
      <c r="K1046732" s="3"/>
    </row>
    <row r="1046733" spans="9:11" x14ac:dyDescent="0.2">
      <c r="I1046733" s="3"/>
      <c r="J1046733" s="3"/>
      <c r="K1046733" s="3"/>
    </row>
    <row r="1046734" spans="9:11" x14ac:dyDescent="0.2">
      <c r="I1046734" s="3"/>
      <c r="J1046734" s="3"/>
      <c r="K1046734" s="3"/>
    </row>
    <row r="1046735" spans="9:11" x14ac:dyDescent="0.2">
      <c r="I1046735" s="3"/>
      <c r="J1046735" s="3"/>
      <c r="K1046735" s="3"/>
    </row>
    <row r="1046736" spans="9:11" x14ac:dyDescent="0.2">
      <c r="I1046736" s="3"/>
      <c r="J1046736" s="3"/>
      <c r="K1046736" s="3"/>
    </row>
    <row r="1046737" spans="9:11" x14ac:dyDescent="0.2">
      <c r="I1046737" s="3"/>
      <c r="J1046737" s="3"/>
      <c r="K1046737" s="3"/>
    </row>
    <row r="1046738" spans="9:11" x14ac:dyDescent="0.2">
      <c r="I1046738" s="3"/>
      <c r="J1046738" s="3"/>
      <c r="K1046738" s="3"/>
    </row>
    <row r="1046739" spans="9:11" x14ac:dyDescent="0.2">
      <c r="I1046739" s="3"/>
      <c r="J1046739" s="3"/>
      <c r="K1046739" s="3"/>
    </row>
    <row r="1046740" spans="9:11" x14ac:dyDescent="0.2">
      <c r="I1046740" s="3"/>
      <c r="J1046740" s="3"/>
      <c r="K1046740" s="3"/>
    </row>
    <row r="1046741" spans="9:11" x14ac:dyDescent="0.2">
      <c r="I1046741" s="3"/>
      <c r="J1046741" s="3"/>
      <c r="K1046741" s="3"/>
    </row>
    <row r="1046742" spans="9:11" x14ac:dyDescent="0.2">
      <c r="I1046742" s="3"/>
      <c r="J1046742" s="3"/>
      <c r="K1046742" s="3"/>
    </row>
    <row r="1046743" spans="9:11" x14ac:dyDescent="0.2">
      <c r="I1046743" s="3"/>
      <c r="J1046743" s="3"/>
      <c r="K1046743" s="3"/>
    </row>
    <row r="1046744" spans="9:11" x14ac:dyDescent="0.2">
      <c r="I1046744" s="3"/>
      <c r="J1046744" s="3"/>
      <c r="K1046744" s="3"/>
    </row>
    <row r="1046745" spans="9:11" x14ac:dyDescent="0.2">
      <c r="I1046745" s="3"/>
      <c r="J1046745" s="3"/>
      <c r="K1046745" s="3"/>
    </row>
    <row r="1046746" spans="9:11" x14ac:dyDescent="0.2">
      <c r="I1046746" s="3"/>
      <c r="J1046746" s="3"/>
      <c r="K1046746" s="3"/>
    </row>
    <row r="1046747" spans="9:11" x14ac:dyDescent="0.2">
      <c r="I1046747" s="3"/>
      <c r="J1046747" s="3"/>
      <c r="K1046747" s="3"/>
    </row>
    <row r="1046748" spans="9:11" x14ac:dyDescent="0.2">
      <c r="I1046748" s="3"/>
      <c r="J1046748" s="3"/>
      <c r="K1046748" s="3"/>
    </row>
    <row r="1046749" spans="9:11" x14ac:dyDescent="0.2">
      <c r="I1046749" s="3"/>
      <c r="J1046749" s="3"/>
      <c r="K1046749" s="3"/>
    </row>
    <row r="1046750" spans="9:11" x14ac:dyDescent="0.2">
      <c r="I1046750" s="3"/>
      <c r="J1046750" s="3"/>
      <c r="K1046750" s="3"/>
    </row>
    <row r="1046751" spans="9:11" x14ac:dyDescent="0.2">
      <c r="I1046751" s="3"/>
      <c r="J1046751" s="3"/>
      <c r="K1046751" s="3"/>
    </row>
    <row r="1046752" spans="9:11" x14ac:dyDescent="0.2">
      <c r="I1046752" s="3"/>
      <c r="J1046752" s="3"/>
      <c r="K1046752" s="3"/>
    </row>
    <row r="1046753" spans="9:11" x14ac:dyDescent="0.2">
      <c r="I1046753" s="3"/>
      <c r="J1046753" s="3"/>
      <c r="K1046753" s="3"/>
    </row>
    <row r="1046754" spans="9:11" x14ac:dyDescent="0.2">
      <c r="I1046754" s="3"/>
      <c r="J1046754" s="3"/>
      <c r="K1046754" s="3"/>
    </row>
    <row r="1046755" spans="9:11" x14ac:dyDescent="0.2">
      <c r="I1046755" s="3"/>
      <c r="J1046755" s="3"/>
      <c r="K1046755" s="3"/>
    </row>
    <row r="1046756" spans="9:11" x14ac:dyDescent="0.2">
      <c r="I1046756" s="3"/>
      <c r="J1046756" s="3"/>
      <c r="K1046756" s="3"/>
    </row>
    <row r="1046757" spans="9:11" x14ac:dyDescent="0.2">
      <c r="I1046757" s="3"/>
      <c r="J1046757" s="3"/>
      <c r="K1046757" s="3"/>
    </row>
    <row r="1046758" spans="9:11" x14ac:dyDescent="0.2">
      <c r="I1046758" s="3"/>
      <c r="J1046758" s="3"/>
      <c r="K1046758" s="3"/>
    </row>
    <row r="1046759" spans="9:11" x14ac:dyDescent="0.2">
      <c r="I1046759" s="3"/>
      <c r="J1046759" s="3"/>
      <c r="K1046759" s="3"/>
    </row>
    <row r="1046760" spans="9:11" x14ac:dyDescent="0.2">
      <c r="I1046760" s="3"/>
      <c r="J1046760" s="3"/>
      <c r="K1046760" s="3"/>
    </row>
    <row r="1046761" spans="9:11" x14ac:dyDescent="0.2">
      <c r="I1046761" s="3"/>
      <c r="J1046761" s="3"/>
      <c r="K1046761" s="3"/>
    </row>
    <row r="1046762" spans="9:11" x14ac:dyDescent="0.2">
      <c r="I1046762" s="3"/>
      <c r="J1046762" s="3"/>
      <c r="K1046762" s="3"/>
    </row>
    <row r="1046763" spans="9:11" x14ac:dyDescent="0.2">
      <c r="I1046763" s="3"/>
      <c r="J1046763" s="3"/>
      <c r="K1046763" s="3"/>
    </row>
    <row r="1046764" spans="9:11" x14ac:dyDescent="0.2">
      <c r="I1046764" s="3"/>
      <c r="J1046764" s="3"/>
      <c r="K1046764" s="3"/>
    </row>
    <row r="1046765" spans="9:11" x14ac:dyDescent="0.2">
      <c r="I1046765" s="3"/>
      <c r="J1046765" s="3"/>
      <c r="K1046765" s="3"/>
    </row>
    <row r="1046766" spans="9:11" x14ac:dyDescent="0.2">
      <c r="I1046766" s="3"/>
      <c r="J1046766" s="3"/>
      <c r="K1046766" s="3"/>
    </row>
    <row r="1046767" spans="9:11" x14ac:dyDescent="0.2">
      <c r="I1046767" s="3"/>
      <c r="J1046767" s="3"/>
      <c r="K1046767" s="3"/>
    </row>
    <row r="1046768" spans="9:11" x14ac:dyDescent="0.2">
      <c r="I1046768" s="3"/>
      <c r="J1046768" s="3"/>
      <c r="K1046768" s="3"/>
    </row>
    <row r="1046769" spans="9:11" x14ac:dyDescent="0.2">
      <c r="I1046769" s="3"/>
      <c r="J1046769" s="3"/>
      <c r="K1046769" s="3"/>
    </row>
    <row r="1046770" spans="9:11" x14ac:dyDescent="0.2">
      <c r="I1046770" s="3"/>
      <c r="J1046770" s="3"/>
      <c r="K1046770" s="3"/>
    </row>
    <row r="1046771" spans="9:11" x14ac:dyDescent="0.2">
      <c r="I1046771" s="3"/>
      <c r="J1046771" s="3"/>
      <c r="K1046771" s="3"/>
    </row>
    <row r="1046772" spans="9:11" x14ac:dyDescent="0.2">
      <c r="I1046772" s="3"/>
      <c r="J1046772" s="3"/>
      <c r="K1046772" s="3"/>
    </row>
    <row r="1046773" spans="9:11" x14ac:dyDescent="0.2">
      <c r="I1046773" s="3"/>
      <c r="J1046773" s="3"/>
      <c r="K1046773" s="3"/>
    </row>
    <row r="1046774" spans="9:11" x14ac:dyDescent="0.2">
      <c r="I1046774" s="3"/>
      <c r="J1046774" s="3"/>
      <c r="K1046774" s="3"/>
    </row>
    <row r="1046775" spans="9:11" x14ac:dyDescent="0.2">
      <c r="I1046775" s="3"/>
      <c r="J1046775" s="3"/>
      <c r="K1046775" s="3"/>
    </row>
    <row r="1046776" spans="9:11" x14ac:dyDescent="0.2">
      <c r="I1046776" s="3"/>
      <c r="J1046776" s="3"/>
      <c r="K1046776" s="3"/>
    </row>
    <row r="1046777" spans="9:11" x14ac:dyDescent="0.2">
      <c r="I1046777" s="3"/>
      <c r="J1046777" s="3"/>
      <c r="K1046777" s="3"/>
    </row>
    <row r="1046778" spans="9:11" x14ac:dyDescent="0.2">
      <c r="I1046778" s="3"/>
      <c r="J1046778" s="3"/>
      <c r="K1046778" s="3"/>
    </row>
    <row r="1046779" spans="9:11" x14ac:dyDescent="0.2">
      <c r="I1046779" s="3"/>
      <c r="J1046779" s="3"/>
      <c r="K1046779" s="3"/>
    </row>
    <row r="1046780" spans="9:11" x14ac:dyDescent="0.2">
      <c r="I1046780" s="3"/>
      <c r="J1046780" s="3"/>
      <c r="K1046780" s="3"/>
    </row>
    <row r="1046781" spans="9:11" x14ac:dyDescent="0.2">
      <c r="I1046781" s="3"/>
      <c r="J1046781" s="3"/>
      <c r="K1046781" s="3"/>
    </row>
    <row r="1046782" spans="9:11" x14ac:dyDescent="0.2">
      <c r="I1046782" s="3"/>
      <c r="J1046782" s="3"/>
      <c r="K1046782" s="3"/>
    </row>
    <row r="1046783" spans="9:11" x14ac:dyDescent="0.2">
      <c r="I1046783" s="3"/>
      <c r="J1046783" s="3"/>
      <c r="K1046783" s="3"/>
    </row>
    <row r="1046784" spans="9:11" x14ac:dyDescent="0.2">
      <c r="I1046784" s="3"/>
      <c r="J1046784" s="3"/>
      <c r="K1046784" s="3"/>
    </row>
    <row r="1046785" spans="9:11" x14ac:dyDescent="0.2">
      <c r="I1046785" s="3"/>
      <c r="J1046785" s="3"/>
      <c r="K1046785" s="3"/>
    </row>
    <row r="1046786" spans="9:11" x14ac:dyDescent="0.2">
      <c r="I1046786" s="3"/>
      <c r="J1046786" s="3"/>
      <c r="K1046786" s="3"/>
    </row>
    <row r="1046787" spans="9:11" x14ac:dyDescent="0.2">
      <c r="I1046787" s="3"/>
      <c r="J1046787" s="3"/>
      <c r="K1046787" s="3"/>
    </row>
    <row r="1046788" spans="9:11" x14ac:dyDescent="0.2">
      <c r="I1046788" s="3"/>
      <c r="J1046788" s="3"/>
      <c r="K1046788" s="3"/>
    </row>
    <row r="1046789" spans="9:11" x14ac:dyDescent="0.2">
      <c r="I1046789" s="3"/>
      <c r="J1046789" s="3"/>
      <c r="K1046789" s="3"/>
    </row>
    <row r="1046790" spans="9:11" x14ac:dyDescent="0.2">
      <c r="I1046790" s="3"/>
      <c r="J1046790" s="3"/>
      <c r="K1046790" s="3"/>
    </row>
    <row r="1046791" spans="9:11" x14ac:dyDescent="0.2">
      <c r="I1046791" s="3"/>
      <c r="J1046791" s="3"/>
      <c r="K1046791" s="3"/>
    </row>
    <row r="1046792" spans="9:11" x14ac:dyDescent="0.2">
      <c r="I1046792" s="3"/>
      <c r="J1046792" s="3"/>
      <c r="K1046792" s="3"/>
    </row>
    <row r="1046793" spans="9:11" x14ac:dyDescent="0.2">
      <c r="I1046793" s="3"/>
      <c r="J1046793" s="3"/>
      <c r="K1046793" s="3"/>
    </row>
    <row r="1046794" spans="9:11" x14ac:dyDescent="0.2">
      <c r="I1046794" s="3"/>
      <c r="J1046794" s="3"/>
      <c r="K1046794" s="3"/>
    </row>
    <row r="1046795" spans="9:11" x14ac:dyDescent="0.2">
      <c r="I1046795" s="3"/>
      <c r="J1046795" s="3"/>
      <c r="K1046795" s="3"/>
    </row>
    <row r="1046796" spans="9:11" x14ac:dyDescent="0.2">
      <c r="I1046796" s="3"/>
      <c r="J1046796" s="3"/>
      <c r="K1046796" s="3"/>
    </row>
    <row r="1046797" spans="9:11" x14ac:dyDescent="0.2">
      <c r="I1046797" s="3"/>
      <c r="J1046797" s="3"/>
      <c r="K1046797" s="3"/>
    </row>
    <row r="1046798" spans="9:11" x14ac:dyDescent="0.2">
      <c r="I1046798" s="3"/>
      <c r="J1046798" s="3"/>
      <c r="K1046798" s="3"/>
    </row>
    <row r="1046799" spans="9:11" x14ac:dyDescent="0.2">
      <c r="I1046799" s="3"/>
      <c r="J1046799" s="3"/>
      <c r="K1046799" s="3"/>
    </row>
    <row r="1046800" spans="9:11" x14ac:dyDescent="0.2">
      <c r="I1046800" s="3"/>
      <c r="J1046800" s="3"/>
      <c r="K1046800" s="3"/>
    </row>
    <row r="1046801" spans="9:11" x14ac:dyDescent="0.2">
      <c r="I1046801" s="3"/>
      <c r="J1046801" s="3"/>
      <c r="K1046801" s="3"/>
    </row>
    <row r="1046802" spans="9:11" x14ac:dyDescent="0.2">
      <c r="I1046802" s="3"/>
      <c r="J1046802" s="3"/>
      <c r="K1046802" s="3"/>
    </row>
    <row r="1046803" spans="9:11" x14ac:dyDescent="0.2">
      <c r="I1046803" s="3"/>
      <c r="J1046803" s="3"/>
      <c r="K1046803" s="3"/>
    </row>
    <row r="1046804" spans="9:11" x14ac:dyDescent="0.2">
      <c r="I1046804" s="3"/>
      <c r="J1046804" s="3"/>
      <c r="K1046804" s="3"/>
    </row>
    <row r="1046805" spans="9:11" x14ac:dyDescent="0.2">
      <c r="I1046805" s="3"/>
      <c r="J1046805" s="3"/>
      <c r="K1046805" s="3"/>
    </row>
    <row r="1046806" spans="9:11" x14ac:dyDescent="0.2">
      <c r="I1046806" s="3"/>
      <c r="J1046806" s="3"/>
      <c r="K1046806" s="3"/>
    </row>
    <row r="1046807" spans="9:11" x14ac:dyDescent="0.2">
      <c r="I1046807" s="3"/>
      <c r="J1046807" s="3"/>
      <c r="K1046807" s="3"/>
    </row>
    <row r="1046808" spans="9:11" x14ac:dyDescent="0.2">
      <c r="I1046808" s="3"/>
      <c r="J1046808" s="3"/>
      <c r="K1046808" s="3"/>
    </row>
    <row r="1046809" spans="9:11" x14ac:dyDescent="0.2">
      <c r="I1046809" s="3"/>
      <c r="J1046809" s="3"/>
      <c r="K1046809" s="3"/>
    </row>
    <row r="1046810" spans="9:11" x14ac:dyDescent="0.2">
      <c r="I1046810" s="3"/>
      <c r="J1046810" s="3"/>
      <c r="K1046810" s="3"/>
    </row>
    <row r="1046811" spans="9:11" x14ac:dyDescent="0.2">
      <c r="I1046811" s="3"/>
      <c r="J1046811" s="3"/>
      <c r="K1046811" s="3"/>
    </row>
    <row r="1046812" spans="9:11" x14ac:dyDescent="0.2">
      <c r="I1046812" s="3"/>
      <c r="J1046812" s="3"/>
      <c r="K1046812" s="3"/>
    </row>
    <row r="1046813" spans="9:11" x14ac:dyDescent="0.2">
      <c r="I1046813" s="3"/>
      <c r="J1046813" s="3"/>
      <c r="K1046813" s="3"/>
    </row>
    <row r="1046814" spans="9:11" x14ac:dyDescent="0.2">
      <c r="I1046814" s="3"/>
      <c r="J1046814" s="3"/>
      <c r="K1046814" s="3"/>
    </row>
    <row r="1046815" spans="9:11" x14ac:dyDescent="0.2">
      <c r="I1046815" s="3"/>
      <c r="J1046815" s="3"/>
      <c r="K1046815" s="3"/>
    </row>
    <row r="1046816" spans="9:11" x14ac:dyDescent="0.2">
      <c r="I1046816" s="3"/>
      <c r="J1046816" s="3"/>
      <c r="K1046816" s="3"/>
    </row>
    <row r="1046817" spans="9:11" x14ac:dyDescent="0.2">
      <c r="I1046817" s="3"/>
      <c r="J1046817" s="3"/>
      <c r="K1046817" s="3"/>
    </row>
    <row r="1046818" spans="9:11" x14ac:dyDescent="0.2">
      <c r="I1046818" s="3"/>
      <c r="J1046818" s="3"/>
      <c r="K1046818" s="3"/>
    </row>
    <row r="1046819" spans="9:11" x14ac:dyDescent="0.2">
      <c r="I1046819" s="3"/>
      <c r="J1046819" s="3"/>
      <c r="K1046819" s="3"/>
    </row>
    <row r="1046820" spans="9:11" x14ac:dyDescent="0.2">
      <c r="I1046820" s="3"/>
      <c r="J1046820" s="3"/>
      <c r="K1046820" s="3"/>
    </row>
    <row r="1046821" spans="9:11" x14ac:dyDescent="0.2">
      <c r="I1046821" s="3"/>
      <c r="J1046821" s="3"/>
      <c r="K1046821" s="3"/>
    </row>
    <row r="1046822" spans="9:11" x14ac:dyDescent="0.2">
      <c r="I1046822" s="3"/>
      <c r="J1046822" s="3"/>
      <c r="K1046822" s="3"/>
    </row>
    <row r="1046823" spans="9:11" x14ac:dyDescent="0.2">
      <c r="I1046823" s="3"/>
      <c r="J1046823" s="3"/>
      <c r="K1046823" s="3"/>
    </row>
    <row r="1046824" spans="9:11" x14ac:dyDescent="0.2">
      <c r="I1046824" s="3"/>
      <c r="J1046824" s="3"/>
      <c r="K1046824" s="3"/>
    </row>
    <row r="1046825" spans="9:11" x14ac:dyDescent="0.2">
      <c r="I1046825" s="3"/>
      <c r="J1046825" s="3"/>
      <c r="K1046825" s="3"/>
    </row>
    <row r="1046826" spans="9:11" x14ac:dyDescent="0.2">
      <c r="I1046826" s="3"/>
      <c r="J1046826" s="3"/>
      <c r="K1046826" s="3"/>
    </row>
    <row r="1046827" spans="9:11" x14ac:dyDescent="0.2">
      <c r="I1046827" s="3"/>
      <c r="J1046827" s="3"/>
      <c r="K1046827" s="3"/>
    </row>
    <row r="1046828" spans="9:11" x14ac:dyDescent="0.2">
      <c r="I1046828" s="3"/>
      <c r="J1046828" s="3"/>
      <c r="K1046828" s="3"/>
    </row>
    <row r="1046829" spans="9:11" x14ac:dyDescent="0.2">
      <c r="I1046829" s="3"/>
      <c r="J1046829" s="3"/>
      <c r="K1046829" s="3"/>
    </row>
    <row r="1046830" spans="9:11" x14ac:dyDescent="0.2">
      <c r="I1046830" s="3"/>
      <c r="J1046830" s="3"/>
      <c r="K1046830" s="3"/>
    </row>
    <row r="1046831" spans="9:11" x14ac:dyDescent="0.2">
      <c r="I1046831" s="3"/>
      <c r="J1046831" s="3"/>
      <c r="K1046831" s="3"/>
    </row>
    <row r="1046832" spans="9:11" x14ac:dyDescent="0.2">
      <c r="I1046832" s="3"/>
      <c r="J1046832" s="3"/>
      <c r="K1046832" s="3"/>
    </row>
    <row r="1046833" spans="9:11" x14ac:dyDescent="0.2">
      <c r="I1046833" s="3"/>
      <c r="J1046833" s="3"/>
      <c r="K1046833" s="3"/>
    </row>
    <row r="1046834" spans="9:11" x14ac:dyDescent="0.2">
      <c r="I1046834" s="3"/>
      <c r="J1046834" s="3"/>
      <c r="K1046834" s="3"/>
    </row>
    <row r="1046835" spans="9:11" x14ac:dyDescent="0.2">
      <c r="I1046835" s="3"/>
      <c r="J1046835" s="3"/>
      <c r="K1046835" s="3"/>
    </row>
    <row r="1046836" spans="9:11" x14ac:dyDescent="0.2">
      <c r="I1046836" s="3"/>
      <c r="J1046836" s="3"/>
      <c r="K1046836" s="3"/>
    </row>
    <row r="1046837" spans="9:11" x14ac:dyDescent="0.2">
      <c r="I1046837" s="3"/>
      <c r="J1046837" s="3"/>
      <c r="K1046837" s="3"/>
    </row>
    <row r="1046838" spans="9:11" x14ac:dyDescent="0.2">
      <c r="I1046838" s="3"/>
      <c r="J1046838" s="3"/>
      <c r="K1046838" s="3"/>
    </row>
    <row r="1046839" spans="9:11" x14ac:dyDescent="0.2">
      <c r="I1046839" s="3"/>
      <c r="J1046839" s="3"/>
      <c r="K1046839" s="3"/>
    </row>
    <row r="1046840" spans="9:11" x14ac:dyDescent="0.2">
      <c r="I1046840" s="3"/>
      <c r="J1046840" s="3"/>
      <c r="K1046840" s="3"/>
    </row>
    <row r="1046841" spans="9:11" x14ac:dyDescent="0.2">
      <c r="I1046841" s="3"/>
      <c r="J1046841" s="3"/>
      <c r="K1046841" s="3"/>
    </row>
    <row r="1046842" spans="9:11" x14ac:dyDescent="0.2">
      <c r="I1046842" s="3"/>
      <c r="J1046842" s="3"/>
      <c r="K1046842" s="3"/>
    </row>
    <row r="1046843" spans="9:11" x14ac:dyDescent="0.2">
      <c r="I1046843" s="3"/>
      <c r="J1046843" s="3"/>
      <c r="K1046843" s="3"/>
    </row>
    <row r="1046844" spans="9:11" x14ac:dyDescent="0.2">
      <c r="I1046844" s="3"/>
      <c r="J1046844" s="3"/>
      <c r="K1046844" s="3"/>
    </row>
    <row r="1046845" spans="9:11" x14ac:dyDescent="0.2">
      <c r="I1046845" s="3"/>
      <c r="J1046845" s="3"/>
      <c r="K1046845" s="3"/>
    </row>
    <row r="1046846" spans="9:11" x14ac:dyDescent="0.2">
      <c r="I1046846" s="3"/>
      <c r="J1046846" s="3"/>
      <c r="K1046846" s="3"/>
    </row>
    <row r="1046847" spans="9:11" x14ac:dyDescent="0.2">
      <c r="I1046847" s="3"/>
      <c r="J1046847" s="3"/>
      <c r="K1046847" s="3"/>
    </row>
    <row r="1046848" spans="9:11" x14ac:dyDescent="0.2">
      <c r="I1046848" s="3"/>
      <c r="J1046848" s="3"/>
      <c r="K1046848" s="3"/>
    </row>
    <row r="1046849" spans="9:11" x14ac:dyDescent="0.2">
      <c r="I1046849" s="3"/>
      <c r="J1046849" s="3"/>
      <c r="K1046849" s="3"/>
    </row>
    <row r="1046850" spans="9:11" x14ac:dyDescent="0.2">
      <c r="I1046850" s="3"/>
      <c r="J1046850" s="3"/>
      <c r="K1046850" s="3"/>
    </row>
    <row r="1046851" spans="9:11" x14ac:dyDescent="0.2">
      <c r="I1046851" s="3"/>
      <c r="J1046851" s="3"/>
      <c r="K1046851" s="3"/>
    </row>
    <row r="1046852" spans="9:11" x14ac:dyDescent="0.2">
      <c r="I1046852" s="3"/>
      <c r="J1046852" s="3"/>
      <c r="K1046852" s="3"/>
    </row>
    <row r="1046853" spans="9:11" x14ac:dyDescent="0.2">
      <c r="I1046853" s="3"/>
      <c r="J1046853" s="3"/>
      <c r="K1046853" s="3"/>
    </row>
    <row r="1046854" spans="9:11" x14ac:dyDescent="0.2">
      <c r="I1046854" s="3"/>
      <c r="J1046854" s="3"/>
      <c r="K1046854" s="3"/>
    </row>
    <row r="1046855" spans="9:11" x14ac:dyDescent="0.2">
      <c r="I1046855" s="3"/>
      <c r="J1046855" s="3"/>
      <c r="K1046855" s="3"/>
    </row>
    <row r="1046856" spans="9:11" x14ac:dyDescent="0.2">
      <c r="I1046856" s="3"/>
      <c r="J1046856" s="3"/>
      <c r="K1046856" s="3"/>
    </row>
    <row r="1046857" spans="9:11" x14ac:dyDescent="0.2">
      <c r="I1046857" s="3"/>
      <c r="J1046857" s="3"/>
      <c r="K1046857" s="3"/>
    </row>
    <row r="1046858" spans="9:11" x14ac:dyDescent="0.2">
      <c r="I1046858" s="3"/>
      <c r="J1046858" s="3"/>
      <c r="K1046858" s="3"/>
    </row>
    <row r="1046859" spans="9:11" x14ac:dyDescent="0.2">
      <c r="I1046859" s="3"/>
      <c r="J1046859" s="3"/>
      <c r="K1046859" s="3"/>
    </row>
    <row r="1046860" spans="9:11" x14ac:dyDescent="0.2">
      <c r="I1046860" s="3"/>
      <c r="J1046860" s="3"/>
      <c r="K1046860" s="3"/>
    </row>
    <row r="1046861" spans="9:11" x14ac:dyDescent="0.2">
      <c r="I1046861" s="3"/>
      <c r="J1046861" s="3"/>
      <c r="K1046861" s="3"/>
    </row>
    <row r="1046862" spans="9:11" x14ac:dyDescent="0.2">
      <c r="I1046862" s="3"/>
      <c r="J1046862" s="3"/>
      <c r="K1046862" s="3"/>
    </row>
    <row r="1046863" spans="9:11" x14ac:dyDescent="0.2">
      <c r="I1046863" s="3"/>
      <c r="J1046863" s="3"/>
      <c r="K1046863" s="3"/>
    </row>
    <row r="1046864" spans="9:11" x14ac:dyDescent="0.2">
      <c r="I1046864" s="3"/>
      <c r="J1046864" s="3"/>
      <c r="K1046864" s="3"/>
    </row>
    <row r="1046865" spans="9:11" x14ac:dyDescent="0.2">
      <c r="I1046865" s="3"/>
      <c r="J1046865" s="3"/>
      <c r="K1046865" s="3"/>
    </row>
    <row r="1046866" spans="9:11" x14ac:dyDescent="0.2">
      <c r="I1046866" s="3"/>
      <c r="J1046866" s="3"/>
      <c r="K1046866" s="3"/>
    </row>
    <row r="1046867" spans="9:11" x14ac:dyDescent="0.2">
      <c r="I1046867" s="3"/>
      <c r="J1046867" s="3"/>
      <c r="K1046867" s="3"/>
    </row>
    <row r="1046868" spans="9:11" x14ac:dyDescent="0.2">
      <c r="I1046868" s="3"/>
      <c r="J1046868" s="3"/>
      <c r="K1046868" s="3"/>
    </row>
    <row r="1046869" spans="9:11" x14ac:dyDescent="0.2">
      <c r="I1046869" s="3"/>
      <c r="J1046869" s="3"/>
      <c r="K1046869" s="3"/>
    </row>
    <row r="1046870" spans="9:11" x14ac:dyDescent="0.2">
      <c r="I1046870" s="3"/>
      <c r="J1046870" s="3"/>
      <c r="K1046870" s="3"/>
    </row>
    <row r="1046871" spans="9:11" x14ac:dyDescent="0.2">
      <c r="I1046871" s="3"/>
      <c r="J1046871" s="3"/>
      <c r="K1046871" s="3"/>
    </row>
    <row r="1046872" spans="9:11" x14ac:dyDescent="0.2">
      <c r="I1046872" s="3"/>
      <c r="J1046872" s="3"/>
      <c r="K1046872" s="3"/>
    </row>
    <row r="1046873" spans="9:11" x14ac:dyDescent="0.2">
      <c r="I1046873" s="3"/>
      <c r="J1046873" s="3"/>
      <c r="K1046873" s="3"/>
    </row>
    <row r="1046874" spans="9:11" x14ac:dyDescent="0.2">
      <c r="I1046874" s="3"/>
      <c r="J1046874" s="3"/>
      <c r="K1046874" s="3"/>
    </row>
    <row r="1046875" spans="9:11" x14ac:dyDescent="0.2">
      <c r="I1046875" s="3"/>
      <c r="J1046875" s="3"/>
      <c r="K1046875" s="3"/>
    </row>
    <row r="1046876" spans="9:11" x14ac:dyDescent="0.2">
      <c r="I1046876" s="3"/>
      <c r="J1046876" s="3"/>
      <c r="K1046876" s="3"/>
    </row>
    <row r="1046877" spans="9:11" x14ac:dyDescent="0.2">
      <c r="I1046877" s="3"/>
      <c r="J1046877" s="3"/>
      <c r="K1046877" s="3"/>
    </row>
    <row r="1046878" spans="9:11" x14ac:dyDescent="0.2">
      <c r="I1046878" s="3"/>
      <c r="J1046878" s="3"/>
      <c r="K1046878" s="3"/>
    </row>
    <row r="1046879" spans="9:11" x14ac:dyDescent="0.2">
      <c r="I1046879" s="3"/>
      <c r="J1046879" s="3"/>
      <c r="K1046879" s="3"/>
    </row>
    <row r="1046880" spans="9:11" x14ac:dyDescent="0.2">
      <c r="I1046880" s="3"/>
      <c r="J1046880" s="3"/>
      <c r="K1046880" s="3"/>
    </row>
    <row r="1046881" spans="9:11" x14ac:dyDescent="0.2">
      <c r="I1046881" s="3"/>
      <c r="J1046881" s="3"/>
      <c r="K1046881" s="3"/>
    </row>
    <row r="1046882" spans="9:11" x14ac:dyDescent="0.2">
      <c r="I1046882" s="3"/>
      <c r="J1046882" s="3"/>
      <c r="K1046882" s="3"/>
    </row>
    <row r="1046883" spans="9:11" x14ac:dyDescent="0.2">
      <c r="I1046883" s="3"/>
      <c r="J1046883" s="3"/>
      <c r="K1046883" s="3"/>
    </row>
    <row r="1046884" spans="9:11" x14ac:dyDescent="0.2">
      <c r="I1046884" s="3"/>
      <c r="J1046884" s="3"/>
      <c r="K1046884" s="3"/>
    </row>
    <row r="1046885" spans="9:11" x14ac:dyDescent="0.2">
      <c r="I1046885" s="3"/>
      <c r="J1046885" s="3"/>
      <c r="K1046885" s="3"/>
    </row>
    <row r="1046886" spans="9:11" x14ac:dyDescent="0.2">
      <c r="I1046886" s="3"/>
      <c r="J1046886" s="3"/>
      <c r="K1046886" s="3"/>
    </row>
    <row r="1046887" spans="9:11" x14ac:dyDescent="0.2">
      <c r="I1046887" s="3"/>
      <c r="J1046887" s="3"/>
      <c r="K1046887" s="3"/>
    </row>
    <row r="1046888" spans="9:11" x14ac:dyDescent="0.2">
      <c r="I1046888" s="3"/>
      <c r="J1046888" s="3"/>
      <c r="K1046888" s="3"/>
    </row>
    <row r="1046889" spans="9:11" x14ac:dyDescent="0.2">
      <c r="I1046889" s="3"/>
      <c r="J1046889" s="3"/>
      <c r="K1046889" s="3"/>
    </row>
    <row r="1046890" spans="9:11" x14ac:dyDescent="0.2">
      <c r="I1046890" s="3"/>
      <c r="J1046890" s="3"/>
      <c r="K1046890" s="3"/>
    </row>
    <row r="1046891" spans="9:11" x14ac:dyDescent="0.2">
      <c r="I1046891" s="3"/>
      <c r="J1046891" s="3"/>
      <c r="K1046891" s="3"/>
    </row>
    <row r="1046892" spans="9:11" x14ac:dyDescent="0.2">
      <c r="I1046892" s="3"/>
      <c r="J1046892" s="3"/>
      <c r="K1046892" s="3"/>
    </row>
    <row r="1046893" spans="9:11" x14ac:dyDescent="0.2">
      <c r="I1046893" s="3"/>
      <c r="J1046893" s="3"/>
      <c r="K1046893" s="3"/>
    </row>
    <row r="1046894" spans="9:11" x14ac:dyDescent="0.2">
      <c r="I1046894" s="3"/>
      <c r="J1046894" s="3"/>
      <c r="K1046894" s="3"/>
    </row>
    <row r="1046895" spans="9:11" x14ac:dyDescent="0.2">
      <c r="I1046895" s="3"/>
      <c r="J1046895" s="3"/>
      <c r="K1046895" s="3"/>
    </row>
    <row r="1046896" spans="9:11" x14ac:dyDescent="0.2">
      <c r="I1046896" s="3"/>
      <c r="J1046896" s="3"/>
      <c r="K1046896" s="3"/>
    </row>
    <row r="1046897" spans="9:11" x14ac:dyDescent="0.2">
      <c r="I1046897" s="3"/>
      <c r="J1046897" s="3"/>
      <c r="K1046897" s="3"/>
    </row>
    <row r="1046898" spans="9:11" x14ac:dyDescent="0.2">
      <c r="I1046898" s="3"/>
      <c r="J1046898" s="3"/>
      <c r="K1046898" s="3"/>
    </row>
    <row r="1046899" spans="9:11" x14ac:dyDescent="0.2">
      <c r="I1046899" s="3"/>
      <c r="J1046899" s="3"/>
      <c r="K1046899" s="3"/>
    </row>
    <row r="1046900" spans="9:11" x14ac:dyDescent="0.2">
      <c r="I1046900" s="3"/>
      <c r="J1046900" s="3"/>
      <c r="K1046900" s="3"/>
    </row>
    <row r="1046901" spans="9:11" x14ac:dyDescent="0.2">
      <c r="I1046901" s="3"/>
      <c r="J1046901" s="3"/>
      <c r="K1046901" s="3"/>
    </row>
    <row r="1046902" spans="9:11" x14ac:dyDescent="0.2">
      <c r="I1046902" s="3"/>
      <c r="J1046902" s="3"/>
      <c r="K1046902" s="3"/>
    </row>
    <row r="1046903" spans="9:11" x14ac:dyDescent="0.2">
      <c r="I1046903" s="3"/>
      <c r="J1046903" s="3"/>
      <c r="K1046903" s="3"/>
    </row>
    <row r="1046904" spans="9:11" x14ac:dyDescent="0.2">
      <c r="I1046904" s="3"/>
      <c r="J1046904" s="3"/>
      <c r="K1046904" s="3"/>
    </row>
    <row r="1046905" spans="9:11" x14ac:dyDescent="0.2">
      <c r="I1046905" s="3"/>
      <c r="J1046905" s="3"/>
      <c r="K1046905" s="3"/>
    </row>
    <row r="1046906" spans="9:11" x14ac:dyDescent="0.2">
      <c r="I1046906" s="3"/>
      <c r="J1046906" s="3"/>
      <c r="K1046906" s="3"/>
    </row>
    <row r="1046907" spans="9:11" x14ac:dyDescent="0.2">
      <c r="I1046907" s="3"/>
      <c r="J1046907" s="3"/>
      <c r="K1046907" s="3"/>
    </row>
    <row r="1046908" spans="9:11" x14ac:dyDescent="0.2">
      <c r="I1046908" s="3"/>
      <c r="J1046908" s="3"/>
      <c r="K1046908" s="3"/>
    </row>
    <row r="1046909" spans="9:11" x14ac:dyDescent="0.2">
      <c r="I1046909" s="3"/>
      <c r="J1046909" s="3"/>
      <c r="K1046909" s="3"/>
    </row>
    <row r="1046910" spans="9:11" x14ac:dyDescent="0.2">
      <c r="I1046910" s="3"/>
      <c r="J1046910" s="3"/>
      <c r="K1046910" s="3"/>
    </row>
    <row r="1046911" spans="9:11" x14ac:dyDescent="0.2">
      <c r="I1046911" s="3"/>
      <c r="J1046911" s="3"/>
      <c r="K1046911" s="3"/>
    </row>
    <row r="1046912" spans="9:11" x14ac:dyDescent="0.2">
      <c r="I1046912" s="3"/>
      <c r="J1046912" s="3"/>
      <c r="K1046912" s="3"/>
    </row>
    <row r="1046913" spans="9:11" x14ac:dyDescent="0.2">
      <c r="I1046913" s="3"/>
      <c r="J1046913" s="3"/>
      <c r="K1046913" s="3"/>
    </row>
    <row r="1046914" spans="9:11" x14ac:dyDescent="0.2">
      <c r="I1046914" s="3"/>
      <c r="J1046914" s="3"/>
      <c r="K1046914" s="3"/>
    </row>
    <row r="1046915" spans="9:11" x14ac:dyDescent="0.2">
      <c r="I1046915" s="3"/>
      <c r="J1046915" s="3"/>
      <c r="K1046915" s="3"/>
    </row>
    <row r="1046916" spans="9:11" x14ac:dyDescent="0.2">
      <c r="I1046916" s="3"/>
      <c r="J1046916" s="3"/>
      <c r="K1046916" s="3"/>
    </row>
    <row r="1046917" spans="9:11" x14ac:dyDescent="0.2">
      <c r="I1046917" s="3"/>
      <c r="J1046917" s="3"/>
      <c r="K1046917" s="3"/>
    </row>
    <row r="1046918" spans="9:11" x14ac:dyDescent="0.2">
      <c r="I1046918" s="3"/>
      <c r="J1046918" s="3"/>
      <c r="K1046918" s="3"/>
    </row>
    <row r="1046919" spans="9:11" x14ac:dyDescent="0.2">
      <c r="I1046919" s="3"/>
      <c r="J1046919" s="3"/>
      <c r="K1046919" s="3"/>
    </row>
    <row r="1046920" spans="9:11" x14ac:dyDescent="0.2">
      <c r="I1046920" s="3"/>
      <c r="J1046920" s="3"/>
      <c r="K1046920" s="3"/>
    </row>
    <row r="1046921" spans="9:11" x14ac:dyDescent="0.2">
      <c r="I1046921" s="3"/>
      <c r="J1046921" s="3"/>
      <c r="K1046921" s="3"/>
    </row>
    <row r="1046922" spans="9:11" x14ac:dyDescent="0.2">
      <c r="I1046922" s="3"/>
      <c r="J1046922" s="3"/>
      <c r="K1046922" s="3"/>
    </row>
    <row r="1046923" spans="9:11" x14ac:dyDescent="0.2">
      <c r="I1046923" s="3"/>
      <c r="J1046923" s="3"/>
      <c r="K1046923" s="3"/>
    </row>
    <row r="1046924" spans="9:11" x14ac:dyDescent="0.2">
      <c r="I1046924" s="3"/>
      <c r="J1046924" s="3"/>
      <c r="K1046924" s="3"/>
    </row>
    <row r="1046925" spans="9:11" x14ac:dyDescent="0.2">
      <c r="I1046925" s="3"/>
      <c r="J1046925" s="3"/>
      <c r="K1046925" s="3"/>
    </row>
    <row r="1046926" spans="9:11" x14ac:dyDescent="0.2">
      <c r="I1046926" s="3"/>
      <c r="J1046926" s="3"/>
      <c r="K1046926" s="3"/>
    </row>
    <row r="1046927" spans="9:11" x14ac:dyDescent="0.2">
      <c r="I1046927" s="3"/>
      <c r="J1046927" s="3"/>
      <c r="K1046927" s="3"/>
    </row>
    <row r="1046928" spans="9:11" x14ac:dyDescent="0.2">
      <c r="I1046928" s="3"/>
      <c r="J1046928" s="3"/>
      <c r="K1046928" s="3"/>
    </row>
    <row r="1046929" spans="9:11" x14ac:dyDescent="0.2">
      <c r="I1046929" s="3"/>
      <c r="J1046929" s="3"/>
      <c r="K1046929" s="3"/>
    </row>
    <row r="1046930" spans="9:11" x14ac:dyDescent="0.2">
      <c r="I1046930" s="3"/>
      <c r="J1046930" s="3"/>
      <c r="K1046930" s="3"/>
    </row>
    <row r="1046931" spans="9:11" x14ac:dyDescent="0.2">
      <c r="I1046931" s="3"/>
      <c r="J1046931" s="3"/>
      <c r="K1046931" s="3"/>
    </row>
    <row r="1046932" spans="9:11" x14ac:dyDescent="0.2">
      <c r="I1046932" s="3"/>
      <c r="J1046932" s="3"/>
      <c r="K1046932" s="3"/>
    </row>
    <row r="1046933" spans="9:11" x14ac:dyDescent="0.2">
      <c r="I1046933" s="3"/>
      <c r="J1046933" s="3"/>
      <c r="K1046933" s="3"/>
    </row>
    <row r="1046934" spans="9:11" x14ac:dyDescent="0.2">
      <c r="I1046934" s="3"/>
      <c r="J1046934" s="3"/>
      <c r="K1046934" s="3"/>
    </row>
    <row r="1046935" spans="9:11" x14ac:dyDescent="0.2">
      <c r="I1046935" s="3"/>
      <c r="J1046935" s="3"/>
      <c r="K1046935" s="3"/>
    </row>
    <row r="1046936" spans="9:11" x14ac:dyDescent="0.2">
      <c r="I1046936" s="3"/>
      <c r="J1046936" s="3"/>
      <c r="K1046936" s="3"/>
    </row>
    <row r="1046937" spans="9:11" x14ac:dyDescent="0.2">
      <c r="I1046937" s="3"/>
      <c r="J1046937" s="3"/>
      <c r="K1046937" s="3"/>
    </row>
    <row r="1046938" spans="9:11" x14ac:dyDescent="0.2">
      <c r="I1046938" s="3"/>
      <c r="J1046938" s="3"/>
      <c r="K1046938" s="3"/>
    </row>
    <row r="1046939" spans="9:11" x14ac:dyDescent="0.2">
      <c r="I1046939" s="3"/>
      <c r="J1046939" s="3"/>
      <c r="K1046939" s="3"/>
    </row>
    <row r="1046940" spans="9:11" x14ac:dyDescent="0.2">
      <c r="I1046940" s="3"/>
      <c r="J1046940" s="3"/>
      <c r="K1046940" s="3"/>
    </row>
    <row r="1046941" spans="9:11" x14ac:dyDescent="0.2">
      <c r="I1046941" s="3"/>
      <c r="J1046941" s="3"/>
      <c r="K1046941" s="3"/>
    </row>
    <row r="1046942" spans="9:11" x14ac:dyDescent="0.2">
      <c r="I1046942" s="3"/>
      <c r="J1046942" s="3"/>
      <c r="K1046942" s="3"/>
    </row>
    <row r="1046943" spans="9:11" x14ac:dyDescent="0.2">
      <c r="I1046943" s="3"/>
      <c r="J1046943" s="3"/>
      <c r="K1046943" s="3"/>
    </row>
    <row r="1046944" spans="9:11" x14ac:dyDescent="0.2">
      <c r="I1046944" s="3"/>
      <c r="J1046944" s="3"/>
      <c r="K1046944" s="3"/>
    </row>
    <row r="1046945" spans="9:11" x14ac:dyDescent="0.2">
      <c r="I1046945" s="3"/>
      <c r="J1046945" s="3"/>
      <c r="K1046945" s="3"/>
    </row>
    <row r="1046946" spans="9:11" x14ac:dyDescent="0.2">
      <c r="I1046946" s="3"/>
      <c r="J1046946" s="3"/>
      <c r="K1046946" s="3"/>
    </row>
    <row r="1046947" spans="9:11" x14ac:dyDescent="0.2">
      <c r="I1046947" s="3"/>
      <c r="J1046947" s="3"/>
      <c r="K1046947" s="3"/>
    </row>
    <row r="1046948" spans="9:11" x14ac:dyDescent="0.2">
      <c r="I1046948" s="3"/>
      <c r="J1046948" s="3"/>
      <c r="K1046948" s="3"/>
    </row>
    <row r="1046949" spans="9:11" x14ac:dyDescent="0.2">
      <c r="I1046949" s="3"/>
      <c r="J1046949" s="3"/>
      <c r="K1046949" s="3"/>
    </row>
    <row r="1046950" spans="9:11" x14ac:dyDescent="0.2">
      <c r="I1046950" s="3"/>
      <c r="J1046950" s="3"/>
      <c r="K1046950" s="3"/>
    </row>
    <row r="1046951" spans="9:11" x14ac:dyDescent="0.2">
      <c r="I1046951" s="3"/>
      <c r="J1046951" s="3"/>
      <c r="K1046951" s="3"/>
    </row>
    <row r="1046952" spans="9:11" x14ac:dyDescent="0.2">
      <c r="I1046952" s="3"/>
      <c r="J1046952" s="3"/>
      <c r="K1046952" s="3"/>
    </row>
    <row r="1046953" spans="9:11" x14ac:dyDescent="0.2">
      <c r="I1046953" s="3"/>
      <c r="J1046953" s="3"/>
      <c r="K1046953" s="3"/>
    </row>
    <row r="1046954" spans="9:11" x14ac:dyDescent="0.2">
      <c r="I1046954" s="3"/>
      <c r="J1046954" s="3"/>
      <c r="K1046954" s="3"/>
    </row>
    <row r="1046955" spans="9:11" x14ac:dyDescent="0.2">
      <c r="I1046955" s="3"/>
      <c r="J1046955" s="3"/>
      <c r="K1046955" s="3"/>
    </row>
    <row r="1046956" spans="9:11" x14ac:dyDescent="0.2">
      <c r="I1046956" s="3"/>
      <c r="J1046956" s="3"/>
      <c r="K1046956" s="3"/>
    </row>
    <row r="1046957" spans="9:11" x14ac:dyDescent="0.2">
      <c r="I1046957" s="3"/>
      <c r="J1046957" s="3"/>
      <c r="K1046957" s="3"/>
    </row>
    <row r="1046958" spans="9:11" x14ac:dyDescent="0.2">
      <c r="I1046958" s="3"/>
      <c r="J1046958" s="3"/>
      <c r="K1046958" s="3"/>
    </row>
    <row r="1046959" spans="9:11" x14ac:dyDescent="0.2">
      <c r="I1046959" s="3"/>
      <c r="J1046959" s="3"/>
      <c r="K1046959" s="3"/>
    </row>
    <row r="1046960" spans="9:11" x14ac:dyDescent="0.2">
      <c r="I1046960" s="3"/>
      <c r="J1046960" s="3"/>
      <c r="K1046960" s="3"/>
    </row>
    <row r="1046961" spans="9:11" x14ac:dyDescent="0.2">
      <c r="I1046961" s="3"/>
      <c r="J1046961" s="3"/>
      <c r="K1046961" s="3"/>
    </row>
    <row r="1046962" spans="9:11" x14ac:dyDescent="0.2">
      <c r="I1046962" s="3"/>
      <c r="J1046962" s="3"/>
      <c r="K1046962" s="3"/>
    </row>
    <row r="1046963" spans="9:11" x14ac:dyDescent="0.2">
      <c r="I1046963" s="3"/>
      <c r="J1046963" s="3"/>
      <c r="K1046963" s="3"/>
    </row>
    <row r="1046964" spans="9:11" x14ac:dyDescent="0.2">
      <c r="I1046964" s="3"/>
      <c r="J1046964" s="3"/>
      <c r="K1046964" s="3"/>
    </row>
    <row r="1046965" spans="9:11" x14ac:dyDescent="0.2">
      <c r="I1046965" s="3"/>
      <c r="J1046965" s="3"/>
      <c r="K1046965" s="3"/>
    </row>
    <row r="1046966" spans="9:11" x14ac:dyDescent="0.2">
      <c r="I1046966" s="3"/>
      <c r="J1046966" s="3"/>
      <c r="K1046966" s="3"/>
    </row>
    <row r="1046967" spans="9:11" x14ac:dyDescent="0.2">
      <c r="I1046967" s="3"/>
      <c r="J1046967" s="3"/>
      <c r="K1046967" s="3"/>
    </row>
    <row r="1046968" spans="9:11" x14ac:dyDescent="0.2">
      <c r="I1046968" s="3"/>
      <c r="J1046968" s="3"/>
      <c r="K1046968" s="3"/>
    </row>
    <row r="1046969" spans="9:11" x14ac:dyDescent="0.2">
      <c r="I1046969" s="3"/>
      <c r="J1046969" s="3"/>
      <c r="K1046969" s="3"/>
    </row>
    <row r="1046970" spans="9:11" x14ac:dyDescent="0.2">
      <c r="I1046970" s="3"/>
      <c r="J1046970" s="3"/>
      <c r="K1046970" s="3"/>
    </row>
    <row r="1046971" spans="9:11" x14ac:dyDescent="0.2">
      <c r="I1046971" s="3"/>
      <c r="J1046971" s="3"/>
      <c r="K1046971" s="3"/>
    </row>
    <row r="1046972" spans="9:11" x14ac:dyDescent="0.2">
      <c r="I1046972" s="3"/>
      <c r="J1046972" s="3"/>
      <c r="K1046972" s="3"/>
    </row>
    <row r="1046973" spans="9:11" x14ac:dyDescent="0.2">
      <c r="I1046973" s="3"/>
      <c r="J1046973" s="3"/>
      <c r="K1046973" s="3"/>
    </row>
    <row r="1046974" spans="9:11" x14ac:dyDescent="0.2">
      <c r="I1046974" s="3"/>
      <c r="J1046974" s="3"/>
      <c r="K1046974" s="3"/>
    </row>
    <row r="1046975" spans="9:11" x14ac:dyDescent="0.2">
      <c r="I1046975" s="3"/>
      <c r="J1046975" s="3"/>
      <c r="K1046975" s="3"/>
    </row>
    <row r="1046976" spans="9:11" x14ac:dyDescent="0.2">
      <c r="I1046976" s="3"/>
      <c r="J1046976" s="3"/>
      <c r="K1046976" s="3"/>
    </row>
    <row r="1046977" spans="9:11" x14ac:dyDescent="0.2">
      <c r="I1046977" s="3"/>
      <c r="J1046977" s="3"/>
      <c r="K1046977" s="3"/>
    </row>
    <row r="1046978" spans="9:11" x14ac:dyDescent="0.2">
      <c r="I1046978" s="3"/>
      <c r="J1046978" s="3"/>
      <c r="K1046978" s="3"/>
    </row>
    <row r="1046979" spans="9:11" x14ac:dyDescent="0.2">
      <c r="I1046979" s="3"/>
      <c r="J1046979" s="3"/>
      <c r="K1046979" s="3"/>
    </row>
    <row r="1046980" spans="9:11" x14ac:dyDescent="0.2">
      <c r="I1046980" s="3"/>
      <c r="J1046980" s="3"/>
      <c r="K1046980" s="3"/>
    </row>
    <row r="1046981" spans="9:11" x14ac:dyDescent="0.2">
      <c r="I1046981" s="3"/>
      <c r="J1046981" s="3"/>
      <c r="K1046981" s="3"/>
    </row>
    <row r="1046982" spans="9:11" x14ac:dyDescent="0.2">
      <c r="I1046982" s="3"/>
      <c r="J1046982" s="3"/>
      <c r="K1046982" s="3"/>
    </row>
    <row r="1046983" spans="9:11" x14ac:dyDescent="0.2">
      <c r="I1046983" s="3"/>
      <c r="J1046983" s="3"/>
      <c r="K1046983" s="3"/>
    </row>
    <row r="1046984" spans="9:11" x14ac:dyDescent="0.2">
      <c r="I1046984" s="3"/>
      <c r="J1046984" s="3"/>
      <c r="K1046984" s="3"/>
    </row>
    <row r="1046985" spans="9:11" x14ac:dyDescent="0.2">
      <c r="I1046985" s="3"/>
      <c r="J1046985" s="3"/>
      <c r="K1046985" s="3"/>
    </row>
    <row r="1046986" spans="9:11" x14ac:dyDescent="0.2">
      <c r="I1046986" s="3"/>
      <c r="J1046986" s="3"/>
      <c r="K1046986" s="3"/>
    </row>
    <row r="1046987" spans="9:11" x14ac:dyDescent="0.2">
      <c r="I1046987" s="3"/>
      <c r="J1046987" s="3"/>
      <c r="K1046987" s="3"/>
    </row>
    <row r="1046988" spans="9:11" x14ac:dyDescent="0.2">
      <c r="I1046988" s="3"/>
      <c r="J1046988" s="3"/>
      <c r="K1046988" s="3"/>
    </row>
    <row r="1046989" spans="9:11" x14ac:dyDescent="0.2">
      <c r="I1046989" s="3"/>
      <c r="J1046989" s="3"/>
      <c r="K1046989" s="3"/>
    </row>
    <row r="1046990" spans="9:11" x14ac:dyDescent="0.2">
      <c r="I1046990" s="3"/>
      <c r="J1046990" s="3"/>
      <c r="K1046990" s="3"/>
    </row>
    <row r="1046991" spans="9:11" x14ac:dyDescent="0.2">
      <c r="I1046991" s="3"/>
      <c r="J1046991" s="3"/>
      <c r="K1046991" s="3"/>
    </row>
    <row r="1046992" spans="9:11" x14ac:dyDescent="0.2">
      <c r="I1046992" s="3"/>
      <c r="J1046992" s="3"/>
      <c r="K1046992" s="3"/>
    </row>
    <row r="1046993" spans="9:11" x14ac:dyDescent="0.2">
      <c r="I1046993" s="3"/>
      <c r="J1046993" s="3"/>
      <c r="K1046993" s="3"/>
    </row>
    <row r="1046994" spans="9:11" x14ac:dyDescent="0.2">
      <c r="I1046994" s="3"/>
      <c r="J1046994" s="3"/>
      <c r="K1046994" s="3"/>
    </row>
    <row r="1046995" spans="9:11" x14ac:dyDescent="0.2">
      <c r="I1046995" s="3"/>
      <c r="J1046995" s="3"/>
      <c r="K1046995" s="3"/>
    </row>
    <row r="1046996" spans="9:11" x14ac:dyDescent="0.2">
      <c r="I1046996" s="3"/>
      <c r="J1046996" s="3"/>
      <c r="K1046996" s="3"/>
    </row>
    <row r="1046997" spans="9:11" x14ac:dyDescent="0.2">
      <c r="I1046997" s="3"/>
      <c r="J1046997" s="3"/>
      <c r="K1046997" s="3"/>
    </row>
    <row r="1046998" spans="9:11" x14ac:dyDescent="0.2">
      <c r="I1046998" s="3"/>
      <c r="J1046998" s="3"/>
      <c r="K1046998" s="3"/>
    </row>
    <row r="1046999" spans="9:11" x14ac:dyDescent="0.2">
      <c r="I1046999" s="3"/>
      <c r="J1046999" s="3"/>
      <c r="K1046999" s="3"/>
    </row>
    <row r="1047000" spans="9:11" x14ac:dyDescent="0.2">
      <c r="I1047000" s="3"/>
      <c r="J1047000" s="3"/>
      <c r="K1047000" s="3"/>
    </row>
    <row r="1047001" spans="9:11" x14ac:dyDescent="0.2">
      <c r="I1047001" s="3"/>
      <c r="J1047001" s="3"/>
      <c r="K1047001" s="3"/>
    </row>
    <row r="1047002" spans="9:11" x14ac:dyDescent="0.2">
      <c r="I1047002" s="3"/>
      <c r="J1047002" s="3"/>
      <c r="K1047002" s="3"/>
    </row>
    <row r="1047003" spans="9:11" x14ac:dyDescent="0.2">
      <c r="I1047003" s="3"/>
      <c r="J1047003" s="3"/>
      <c r="K1047003" s="3"/>
    </row>
    <row r="1047004" spans="9:11" x14ac:dyDescent="0.2">
      <c r="I1047004" s="3"/>
      <c r="J1047004" s="3"/>
      <c r="K1047004" s="3"/>
    </row>
    <row r="1047005" spans="9:11" x14ac:dyDescent="0.2">
      <c r="I1047005" s="3"/>
      <c r="J1047005" s="3"/>
      <c r="K1047005" s="3"/>
    </row>
    <row r="1047006" spans="9:11" x14ac:dyDescent="0.2">
      <c r="I1047006" s="3"/>
      <c r="J1047006" s="3"/>
      <c r="K1047006" s="3"/>
    </row>
    <row r="1047007" spans="9:11" x14ac:dyDescent="0.2">
      <c r="I1047007" s="3"/>
      <c r="J1047007" s="3"/>
      <c r="K1047007" s="3"/>
    </row>
    <row r="1047008" spans="9:11" x14ac:dyDescent="0.2">
      <c r="I1047008" s="3"/>
      <c r="J1047008" s="3"/>
      <c r="K1047008" s="3"/>
    </row>
    <row r="1047009" spans="9:11" x14ac:dyDescent="0.2">
      <c r="I1047009" s="3"/>
      <c r="J1047009" s="3"/>
      <c r="K1047009" s="3"/>
    </row>
    <row r="1047010" spans="9:11" x14ac:dyDescent="0.2">
      <c r="I1047010" s="3"/>
      <c r="J1047010" s="3"/>
      <c r="K1047010" s="3"/>
    </row>
    <row r="1047011" spans="9:11" x14ac:dyDescent="0.2">
      <c r="I1047011" s="3"/>
      <c r="J1047011" s="3"/>
      <c r="K1047011" s="3"/>
    </row>
    <row r="1047012" spans="9:11" x14ac:dyDescent="0.2">
      <c r="I1047012" s="3"/>
      <c r="J1047012" s="3"/>
      <c r="K1047012" s="3"/>
    </row>
    <row r="1047013" spans="9:11" x14ac:dyDescent="0.2">
      <c r="I1047013" s="3"/>
      <c r="J1047013" s="3"/>
      <c r="K1047013" s="3"/>
    </row>
    <row r="1047014" spans="9:11" x14ac:dyDescent="0.2">
      <c r="I1047014" s="3"/>
      <c r="J1047014" s="3"/>
      <c r="K1047014" s="3"/>
    </row>
    <row r="1047015" spans="9:11" x14ac:dyDescent="0.2">
      <c r="I1047015" s="3"/>
      <c r="J1047015" s="3"/>
      <c r="K1047015" s="3"/>
    </row>
    <row r="1047016" spans="9:11" x14ac:dyDescent="0.2">
      <c r="I1047016" s="3"/>
      <c r="J1047016" s="3"/>
      <c r="K1047016" s="3"/>
    </row>
    <row r="1047017" spans="9:11" x14ac:dyDescent="0.2">
      <c r="I1047017" s="3"/>
      <c r="J1047017" s="3"/>
      <c r="K1047017" s="3"/>
    </row>
    <row r="1047018" spans="9:11" x14ac:dyDescent="0.2">
      <c r="I1047018" s="3"/>
      <c r="J1047018" s="3"/>
      <c r="K1047018" s="3"/>
    </row>
    <row r="1047019" spans="9:11" x14ac:dyDescent="0.2">
      <c r="I1047019" s="3"/>
      <c r="J1047019" s="3"/>
      <c r="K1047019" s="3"/>
    </row>
    <row r="1047020" spans="9:11" x14ac:dyDescent="0.2">
      <c r="I1047020" s="3"/>
      <c r="J1047020" s="3"/>
      <c r="K1047020" s="3"/>
    </row>
    <row r="1047021" spans="9:11" x14ac:dyDescent="0.2">
      <c r="I1047021" s="3"/>
      <c r="J1047021" s="3"/>
      <c r="K1047021" s="3"/>
    </row>
    <row r="1047022" spans="9:11" x14ac:dyDescent="0.2">
      <c r="I1047022" s="3"/>
      <c r="J1047022" s="3"/>
      <c r="K1047022" s="3"/>
    </row>
    <row r="1047023" spans="9:11" x14ac:dyDescent="0.2">
      <c r="I1047023" s="3"/>
      <c r="J1047023" s="3"/>
      <c r="K1047023" s="3"/>
    </row>
    <row r="1047024" spans="9:11" x14ac:dyDescent="0.2">
      <c r="I1047024" s="3"/>
      <c r="J1047024" s="3"/>
      <c r="K1047024" s="3"/>
    </row>
    <row r="1047025" spans="9:11" x14ac:dyDescent="0.2">
      <c r="I1047025" s="3"/>
      <c r="J1047025" s="3"/>
      <c r="K1047025" s="3"/>
    </row>
    <row r="1047026" spans="9:11" x14ac:dyDescent="0.2">
      <c r="I1047026" s="3"/>
      <c r="J1047026" s="3"/>
      <c r="K1047026" s="3"/>
    </row>
    <row r="1047027" spans="9:11" x14ac:dyDescent="0.2">
      <c r="I1047027" s="3"/>
      <c r="J1047027" s="3"/>
      <c r="K1047027" s="3"/>
    </row>
    <row r="1047028" spans="9:11" x14ac:dyDescent="0.2">
      <c r="I1047028" s="3"/>
      <c r="J1047028" s="3"/>
      <c r="K1047028" s="3"/>
    </row>
    <row r="1047029" spans="9:11" x14ac:dyDescent="0.2">
      <c r="I1047029" s="3"/>
      <c r="J1047029" s="3"/>
      <c r="K1047029" s="3"/>
    </row>
    <row r="1047030" spans="9:11" x14ac:dyDescent="0.2">
      <c r="I1047030" s="3"/>
      <c r="J1047030" s="3"/>
      <c r="K1047030" s="3"/>
    </row>
    <row r="1047031" spans="9:11" x14ac:dyDescent="0.2">
      <c r="I1047031" s="3"/>
      <c r="J1047031" s="3"/>
      <c r="K1047031" s="3"/>
    </row>
    <row r="1047032" spans="9:11" x14ac:dyDescent="0.2">
      <c r="I1047032" s="3"/>
      <c r="J1047032" s="3"/>
      <c r="K1047032" s="3"/>
    </row>
    <row r="1047033" spans="9:11" x14ac:dyDescent="0.2">
      <c r="I1047033" s="3"/>
      <c r="J1047033" s="3"/>
      <c r="K1047033" s="3"/>
    </row>
    <row r="1047034" spans="9:11" x14ac:dyDescent="0.2">
      <c r="I1047034" s="3"/>
      <c r="J1047034" s="3"/>
      <c r="K1047034" s="3"/>
    </row>
    <row r="1047035" spans="9:11" x14ac:dyDescent="0.2">
      <c r="I1047035" s="3"/>
      <c r="J1047035" s="3"/>
      <c r="K1047035" s="3"/>
    </row>
    <row r="1047036" spans="9:11" x14ac:dyDescent="0.2">
      <c r="I1047036" s="3"/>
      <c r="J1047036" s="3"/>
      <c r="K1047036" s="3"/>
    </row>
    <row r="1047037" spans="9:11" x14ac:dyDescent="0.2">
      <c r="I1047037" s="3"/>
      <c r="J1047037" s="3"/>
      <c r="K1047037" s="3"/>
    </row>
    <row r="1047038" spans="9:11" x14ac:dyDescent="0.2">
      <c r="I1047038" s="3"/>
      <c r="J1047038" s="3"/>
      <c r="K1047038" s="3"/>
    </row>
    <row r="1047039" spans="9:11" x14ac:dyDescent="0.2">
      <c r="I1047039" s="3"/>
      <c r="J1047039" s="3"/>
      <c r="K1047039" s="3"/>
    </row>
    <row r="1047040" spans="9:11" x14ac:dyDescent="0.2">
      <c r="I1047040" s="3"/>
      <c r="J1047040" s="3"/>
      <c r="K1047040" s="3"/>
    </row>
    <row r="1047041" spans="9:11" x14ac:dyDescent="0.2">
      <c r="I1047041" s="3"/>
      <c r="J1047041" s="3"/>
      <c r="K1047041" s="3"/>
    </row>
    <row r="1047042" spans="9:11" x14ac:dyDescent="0.2">
      <c r="I1047042" s="3"/>
      <c r="J1047042" s="3"/>
      <c r="K1047042" s="3"/>
    </row>
    <row r="1047043" spans="9:11" x14ac:dyDescent="0.2">
      <c r="I1047043" s="3"/>
      <c r="J1047043" s="3"/>
      <c r="K1047043" s="3"/>
    </row>
    <row r="1047044" spans="9:11" x14ac:dyDescent="0.2">
      <c r="I1047044" s="3"/>
      <c r="J1047044" s="3"/>
      <c r="K1047044" s="3"/>
    </row>
    <row r="1047045" spans="9:11" x14ac:dyDescent="0.2">
      <c r="I1047045" s="3"/>
      <c r="J1047045" s="3"/>
      <c r="K1047045" s="3"/>
    </row>
    <row r="1047046" spans="9:11" x14ac:dyDescent="0.2">
      <c r="I1047046" s="3"/>
      <c r="J1047046" s="3"/>
      <c r="K1047046" s="3"/>
    </row>
    <row r="1047047" spans="9:11" x14ac:dyDescent="0.2">
      <c r="I1047047" s="3"/>
      <c r="J1047047" s="3"/>
      <c r="K1047047" s="3"/>
    </row>
    <row r="1047048" spans="9:11" x14ac:dyDescent="0.2">
      <c r="I1047048" s="3"/>
      <c r="J1047048" s="3"/>
      <c r="K1047048" s="3"/>
    </row>
    <row r="1047049" spans="9:11" x14ac:dyDescent="0.2">
      <c r="I1047049" s="3"/>
      <c r="J1047049" s="3"/>
      <c r="K1047049" s="3"/>
    </row>
    <row r="1047050" spans="9:11" x14ac:dyDescent="0.2">
      <c r="I1047050" s="3"/>
      <c r="J1047050" s="3"/>
      <c r="K1047050" s="3"/>
    </row>
    <row r="1047051" spans="9:11" x14ac:dyDescent="0.2">
      <c r="I1047051" s="3"/>
      <c r="J1047051" s="3"/>
      <c r="K1047051" s="3"/>
    </row>
    <row r="1047052" spans="9:11" x14ac:dyDescent="0.2">
      <c r="I1047052" s="3"/>
      <c r="J1047052" s="3"/>
      <c r="K1047052" s="3"/>
    </row>
    <row r="1047053" spans="9:11" x14ac:dyDescent="0.2">
      <c r="I1047053" s="3"/>
      <c r="J1047053" s="3"/>
      <c r="K1047053" s="3"/>
    </row>
    <row r="1047054" spans="9:11" x14ac:dyDescent="0.2">
      <c r="I1047054" s="3"/>
      <c r="J1047054" s="3"/>
      <c r="K1047054" s="3"/>
    </row>
    <row r="1047055" spans="9:11" x14ac:dyDescent="0.2">
      <c r="I1047055" s="3"/>
      <c r="J1047055" s="3"/>
      <c r="K1047055" s="3"/>
    </row>
    <row r="1047056" spans="9:11" x14ac:dyDescent="0.2">
      <c r="I1047056" s="3"/>
      <c r="J1047056" s="3"/>
      <c r="K1047056" s="3"/>
    </row>
    <row r="1047057" spans="9:11" x14ac:dyDescent="0.2">
      <c r="I1047057" s="3"/>
      <c r="J1047057" s="3"/>
      <c r="K1047057" s="3"/>
    </row>
    <row r="1047058" spans="9:11" x14ac:dyDescent="0.2">
      <c r="I1047058" s="3"/>
      <c r="J1047058" s="3"/>
      <c r="K1047058" s="3"/>
    </row>
    <row r="1047059" spans="9:11" x14ac:dyDescent="0.2">
      <c r="I1047059" s="3"/>
      <c r="J1047059" s="3"/>
      <c r="K1047059" s="3"/>
    </row>
    <row r="1047060" spans="9:11" x14ac:dyDescent="0.2">
      <c r="I1047060" s="3"/>
      <c r="J1047060" s="3"/>
      <c r="K1047060" s="3"/>
    </row>
    <row r="1047061" spans="9:11" x14ac:dyDescent="0.2">
      <c r="I1047061" s="3"/>
      <c r="J1047061" s="3"/>
      <c r="K1047061" s="3"/>
    </row>
    <row r="1047062" spans="9:11" x14ac:dyDescent="0.2">
      <c r="I1047062" s="3"/>
      <c r="J1047062" s="3"/>
      <c r="K1047062" s="3"/>
    </row>
    <row r="1047063" spans="9:11" x14ac:dyDescent="0.2">
      <c r="I1047063" s="3"/>
      <c r="J1047063" s="3"/>
      <c r="K1047063" s="3"/>
    </row>
    <row r="1047064" spans="9:11" x14ac:dyDescent="0.2">
      <c r="I1047064" s="3"/>
      <c r="J1047064" s="3"/>
      <c r="K1047064" s="3"/>
    </row>
    <row r="1047065" spans="9:11" x14ac:dyDescent="0.2">
      <c r="I1047065" s="3"/>
      <c r="J1047065" s="3"/>
      <c r="K1047065" s="3"/>
    </row>
    <row r="1047066" spans="9:11" x14ac:dyDescent="0.2">
      <c r="I1047066" s="3"/>
      <c r="J1047066" s="3"/>
      <c r="K1047066" s="3"/>
    </row>
    <row r="1047067" spans="9:11" x14ac:dyDescent="0.2">
      <c r="I1047067" s="3"/>
      <c r="J1047067" s="3"/>
      <c r="K1047067" s="3"/>
    </row>
    <row r="1047068" spans="9:11" x14ac:dyDescent="0.2">
      <c r="I1047068" s="3"/>
      <c r="J1047068" s="3"/>
      <c r="K1047068" s="3"/>
    </row>
    <row r="1047069" spans="9:11" x14ac:dyDescent="0.2">
      <c r="I1047069" s="3"/>
      <c r="J1047069" s="3"/>
      <c r="K1047069" s="3"/>
    </row>
    <row r="1047070" spans="9:11" x14ac:dyDescent="0.2">
      <c r="I1047070" s="3"/>
      <c r="J1047070" s="3"/>
      <c r="K1047070" s="3"/>
    </row>
    <row r="1047071" spans="9:11" x14ac:dyDescent="0.2">
      <c r="I1047071" s="3"/>
      <c r="J1047071" s="3"/>
      <c r="K1047071" s="3"/>
    </row>
    <row r="1047072" spans="9:11" x14ac:dyDescent="0.2">
      <c r="I1047072" s="3"/>
      <c r="J1047072" s="3"/>
      <c r="K1047072" s="3"/>
    </row>
    <row r="1047073" spans="9:11" x14ac:dyDescent="0.2">
      <c r="I1047073" s="3"/>
      <c r="J1047073" s="3"/>
      <c r="K1047073" s="3"/>
    </row>
    <row r="1047074" spans="9:11" x14ac:dyDescent="0.2">
      <c r="I1047074" s="3"/>
      <c r="J1047074" s="3"/>
      <c r="K1047074" s="3"/>
    </row>
    <row r="1047075" spans="9:11" x14ac:dyDescent="0.2">
      <c r="I1047075" s="3"/>
      <c r="J1047075" s="3"/>
      <c r="K1047075" s="3"/>
    </row>
    <row r="1047076" spans="9:11" x14ac:dyDescent="0.2">
      <c r="I1047076" s="3"/>
      <c r="J1047076" s="3"/>
      <c r="K1047076" s="3"/>
    </row>
    <row r="1047077" spans="9:11" x14ac:dyDescent="0.2">
      <c r="I1047077" s="3"/>
      <c r="J1047077" s="3"/>
      <c r="K1047077" s="3"/>
    </row>
    <row r="1047078" spans="9:11" x14ac:dyDescent="0.2">
      <c r="I1047078" s="3"/>
      <c r="J1047078" s="3"/>
      <c r="K1047078" s="3"/>
    </row>
    <row r="1047079" spans="9:11" x14ac:dyDescent="0.2">
      <c r="I1047079" s="3"/>
      <c r="J1047079" s="3"/>
      <c r="K1047079" s="3"/>
    </row>
    <row r="1047080" spans="9:11" x14ac:dyDescent="0.2">
      <c r="I1047080" s="3"/>
      <c r="J1047080" s="3"/>
      <c r="K1047080" s="3"/>
    </row>
    <row r="1047081" spans="9:11" x14ac:dyDescent="0.2">
      <c r="I1047081" s="3"/>
      <c r="J1047081" s="3"/>
      <c r="K1047081" s="3"/>
    </row>
    <row r="1047082" spans="9:11" x14ac:dyDescent="0.2">
      <c r="I1047082" s="3"/>
      <c r="J1047082" s="3"/>
      <c r="K1047082" s="3"/>
    </row>
    <row r="1047083" spans="9:11" x14ac:dyDescent="0.2">
      <c r="I1047083" s="3"/>
      <c r="J1047083" s="3"/>
      <c r="K1047083" s="3"/>
    </row>
    <row r="1047084" spans="9:11" x14ac:dyDescent="0.2">
      <c r="I1047084" s="3"/>
      <c r="J1047084" s="3"/>
      <c r="K1047084" s="3"/>
    </row>
    <row r="1047085" spans="9:11" x14ac:dyDescent="0.2">
      <c r="I1047085" s="3"/>
      <c r="J1047085" s="3"/>
      <c r="K1047085" s="3"/>
    </row>
    <row r="1047086" spans="9:11" x14ac:dyDescent="0.2">
      <c r="I1047086" s="3"/>
      <c r="J1047086" s="3"/>
      <c r="K1047086" s="3"/>
    </row>
    <row r="1047087" spans="9:11" x14ac:dyDescent="0.2">
      <c r="I1047087" s="3"/>
      <c r="J1047087" s="3"/>
      <c r="K1047087" s="3"/>
    </row>
    <row r="1047088" spans="9:11" x14ac:dyDescent="0.2">
      <c r="I1047088" s="3"/>
      <c r="J1047088" s="3"/>
      <c r="K1047088" s="3"/>
    </row>
    <row r="1047089" spans="9:11" x14ac:dyDescent="0.2">
      <c r="I1047089" s="3"/>
      <c r="J1047089" s="3"/>
      <c r="K1047089" s="3"/>
    </row>
    <row r="1047090" spans="9:11" x14ac:dyDescent="0.2">
      <c r="I1047090" s="3"/>
      <c r="J1047090" s="3"/>
      <c r="K1047090" s="3"/>
    </row>
    <row r="1047091" spans="9:11" x14ac:dyDescent="0.2">
      <c r="I1047091" s="3"/>
      <c r="J1047091" s="3"/>
      <c r="K1047091" s="3"/>
    </row>
    <row r="1047092" spans="9:11" x14ac:dyDescent="0.2">
      <c r="I1047092" s="3"/>
      <c r="J1047092" s="3"/>
      <c r="K1047092" s="3"/>
    </row>
    <row r="1047093" spans="9:11" x14ac:dyDescent="0.2">
      <c r="I1047093" s="3"/>
      <c r="J1047093" s="3"/>
      <c r="K1047093" s="3"/>
    </row>
    <row r="1047094" spans="9:11" x14ac:dyDescent="0.2">
      <c r="I1047094" s="3"/>
      <c r="J1047094" s="3"/>
      <c r="K1047094" s="3"/>
    </row>
    <row r="1047095" spans="9:11" x14ac:dyDescent="0.2">
      <c r="I1047095" s="3"/>
      <c r="J1047095" s="3"/>
      <c r="K1047095" s="3"/>
    </row>
    <row r="1047096" spans="9:11" x14ac:dyDescent="0.2">
      <c r="I1047096" s="3"/>
      <c r="J1047096" s="3"/>
      <c r="K1047096" s="3"/>
    </row>
    <row r="1047097" spans="9:11" x14ac:dyDescent="0.2">
      <c r="I1047097" s="3"/>
      <c r="J1047097" s="3"/>
      <c r="K1047097" s="3"/>
    </row>
    <row r="1047098" spans="9:11" x14ac:dyDescent="0.2">
      <c r="I1047098" s="3"/>
      <c r="J1047098" s="3"/>
      <c r="K1047098" s="3"/>
    </row>
    <row r="1047099" spans="9:11" x14ac:dyDescent="0.2">
      <c r="I1047099" s="3"/>
      <c r="J1047099" s="3"/>
      <c r="K1047099" s="3"/>
    </row>
    <row r="1047100" spans="9:11" x14ac:dyDescent="0.2">
      <c r="I1047100" s="3"/>
      <c r="J1047100" s="3"/>
      <c r="K1047100" s="3"/>
    </row>
    <row r="1047101" spans="9:11" x14ac:dyDescent="0.2">
      <c r="I1047101" s="3"/>
      <c r="J1047101" s="3"/>
      <c r="K1047101" s="3"/>
    </row>
    <row r="1047102" spans="9:11" x14ac:dyDescent="0.2">
      <c r="I1047102" s="3"/>
      <c r="J1047102" s="3"/>
      <c r="K1047102" s="3"/>
    </row>
    <row r="1047103" spans="9:11" x14ac:dyDescent="0.2">
      <c r="I1047103" s="3"/>
      <c r="J1047103" s="3"/>
      <c r="K1047103" s="3"/>
    </row>
    <row r="1047104" spans="9:11" x14ac:dyDescent="0.2">
      <c r="I1047104" s="3"/>
      <c r="J1047104" s="3"/>
      <c r="K1047104" s="3"/>
    </row>
    <row r="1047105" spans="9:11" x14ac:dyDescent="0.2">
      <c r="I1047105" s="3"/>
      <c r="J1047105" s="3"/>
      <c r="K1047105" s="3"/>
    </row>
    <row r="1047106" spans="9:11" x14ac:dyDescent="0.2">
      <c r="I1047106" s="3"/>
      <c r="J1047106" s="3"/>
      <c r="K1047106" s="3"/>
    </row>
    <row r="1047107" spans="9:11" x14ac:dyDescent="0.2">
      <c r="I1047107" s="3"/>
      <c r="J1047107" s="3"/>
      <c r="K1047107" s="3"/>
    </row>
    <row r="1047108" spans="9:11" x14ac:dyDescent="0.2">
      <c r="I1047108" s="3"/>
      <c r="J1047108" s="3"/>
      <c r="K1047108" s="3"/>
    </row>
    <row r="1047109" spans="9:11" x14ac:dyDescent="0.2">
      <c r="I1047109" s="3"/>
      <c r="J1047109" s="3"/>
      <c r="K1047109" s="3"/>
    </row>
    <row r="1047110" spans="9:11" x14ac:dyDescent="0.2">
      <c r="I1047110" s="3"/>
      <c r="J1047110" s="3"/>
      <c r="K1047110" s="3"/>
    </row>
    <row r="1047111" spans="9:11" x14ac:dyDescent="0.2">
      <c r="I1047111" s="3"/>
      <c r="J1047111" s="3"/>
      <c r="K1047111" s="3"/>
    </row>
    <row r="1047112" spans="9:11" x14ac:dyDescent="0.2">
      <c r="I1047112" s="3"/>
      <c r="J1047112" s="3"/>
      <c r="K1047112" s="3"/>
    </row>
    <row r="1047113" spans="9:11" x14ac:dyDescent="0.2">
      <c r="I1047113" s="3"/>
      <c r="J1047113" s="3"/>
      <c r="K1047113" s="3"/>
    </row>
    <row r="1047114" spans="9:11" x14ac:dyDescent="0.2">
      <c r="I1047114" s="3"/>
      <c r="J1047114" s="3"/>
      <c r="K1047114" s="3"/>
    </row>
    <row r="1047115" spans="9:11" x14ac:dyDescent="0.2">
      <c r="I1047115" s="3"/>
      <c r="J1047115" s="3"/>
      <c r="K1047115" s="3"/>
    </row>
    <row r="1047116" spans="9:11" x14ac:dyDescent="0.2">
      <c r="I1047116" s="3"/>
      <c r="J1047116" s="3"/>
      <c r="K1047116" s="3"/>
    </row>
    <row r="1047117" spans="9:11" x14ac:dyDescent="0.2">
      <c r="I1047117" s="3"/>
      <c r="J1047117" s="3"/>
      <c r="K1047117" s="3"/>
    </row>
    <row r="1047118" spans="9:11" x14ac:dyDescent="0.2">
      <c r="I1047118" s="3"/>
      <c r="J1047118" s="3"/>
      <c r="K1047118" s="3"/>
    </row>
    <row r="1047119" spans="9:11" x14ac:dyDescent="0.2">
      <c r="I1047119" s="3"/>
      <c r="J1047119" s="3"/>
      <c r="K1047119" s="3"/>
    </row>
    <row r="1047120" spans="9:11" x14ac:dyDescent="0.2">
      <c r="I1047120" s="3"/>
      <c r="J1047120" s="3"/>
      <c r="K1047120" s="3"/>
    </row>
    <row r="1047121" spans="9:11" x14ac:dyDescent="0.2">
      <c r="I1047121" s="3"/>
      <c r="J1047121" s="3"/>
      <c r="K1047121" s="3"/>
    </row>
    <row r="1047122" spans="9:11" x14ac:dyDescent="0.2">
      <c r="I1047122" s="3"/>
      <c r="J1047122" s="3"/>
      <c r="K1047122" s="3"/>
    </row>
    <row r="1047123" spans="9:11" x14ac:dyDescent="0.2">
      <c r="I1047123" s="3"/>
      <c r="J1047123" s="3"/>
      <c r="K1047123" s="3"/>
    </row>
    <row r="1047124" spans="9:11" x14ac:dyDescent="0.2">
      <c r="I1047124" s="3"/>
      <c r="J1047124" s="3"/>
      <c r="K1047124" s="3"/>
    </row>
    <row r="1047125" spans="9:11" x14ac:dyDescent="0.2">
      <c r="I1047125" s="3"/>
      <c r="J1047125" s="3"/>
      <c r="K1047125" s="3"/>
    </row>
    <row r="1047126" spans="9:11" x14ac:dyDescent="0.2">
      <c r="I1047126" s="3"/>
      <c r="J1047126" s="3"/>
      <c r="K1047126" s="3"/>
    </row>
    <row r="1047127" spans="9:11" x14ac:dyDescent="0.2">
      <c r="I1047127" s="3"/>
      <c r="J1047127" s="3"/>
      <c r="K1047127" s="3"/>
    </row>
    <row r="1047128" spans="9:11" x14ac:dyDescent="0.2">
      <c r="I1047128" s="3"/>
      <c r="J1047128" s="3"/>
      <c r="K1047128" s="3"/>
    </row>
    <row r="1047129" spans="9:11" x14ac:dyDescent="0.2">
      <c r="I1047129" s="3"/>
      <c r="J1047129" s="3"/>
      <c r="K1047129" s="3"/>
    </row>
    <row r="1047130" spans="9:11" x14ac:dyDescent="0.2">
      <c r="I1047130" s="3"/>
      <c r="J1047130" s="3"/>
      <c r="K1047130" s="3"/>
    </row>
    <row r="1047131" spans="9:11" x14ac:dyDescent="0.2">
      <c r="I1047131" s="3"/>
      <c r="J1047131" s="3"/>
      <c r="K1047131" s="3"/>
    </row>
    <row r="1047132" spans="9:11" x14ac:dyDescent="0.2">
      <c r="I1047132" s="3"/>
      <c r="J1047132" s="3"/>
      <c r="K1047132" s="3"/>
    </row>
    <row r="1047133" spans="9:11" x14ac:dyDescent="0.2">
      <c r="I1047133" s="3"/>
      <c r="J1047133" s="3"/>
      <c r="K1047133" s="3"/>
    </row>
    <row r="1047134" spans="9:11" x14ac:dyDescent="0.2">
      <c r="I1047134" s="3"/>
      <c r="J1047134" s="3"/>
      <c r="K1047134" s="3"/>
    </row>
    <row r="1047135" spans="9:11" x14ac:dyDescent="0.2">
      <c r="I1047135" s="3"/>
      <c r="J1047135" s="3"/>
      <c r="K1047135" s="3"/>
    </row>
    <row r="1047136" spans="9:11" x14ac:dyDescent="0.2">
      <c r="I1047136" s="3"/>
      <c r="J1047136" s="3"/>
      <c r="K1047136" s="3"/>
    </row>
    <row r="1047137" spans="9:11" x14ac:dyDescent="0.2">
      <c r="I1047137" s="3"/>
      <c r="J1047137" s="3"/>
      <c r="K1047137" s="3"/>
    </row>
    <row r="1047138" spans="9:11" x14ac:dyDescent="0.2">
      <c r="I1047138" s="3"/>
      <c r="J1047138" s="3"/>
      <c r="K1047138" s="3"/>
    </row>
    <row r="1047139" spans="9:11" x14ac:dyDescent="0.2">
      <c r="I1047139" s="3"/>
      <c r="J1047139" s="3"/>
      <c r="K1047139" s="3"/>
    </row>
    <row r="1047140" spans="9:11" x14ac:dyDescent="0.2">
      <c r="I1047140" s="3"/>
      <c r="J1047140" s="3"/>
      <c r="K1047140" s="3"/>
    </row>
    <row r="1047141" spans="9:11" x14ac:dyDescent="0.2">
      <c r="I1047141" s="3"/>
      <c r="J1047141" s="3"/>
      <c r="K1047141" s="3"/>
    </row>
    <row r="1047142" spans="9:11" x14ac:dyDescent="0.2">
      <c r="I1047142" s="3"/>
      <c r="J1047142" s="3"/>
      <c r="K1047142" s="3"/>
    </row>
    <row r="1047143" spans="9:11" x14ac:dyDescent="0.2">
      <c r="I1047143" s="3"/>
      <c r="J1047143" s="3"/>
      <c r="K1047143" s="3"/>
    </row>
    <row r="1047144" spans="9:11" x14ac:dyDescent="0.2">
      <c r="I1047144" s="3"/>
      <c r="J1047144" s="3"/>
      <c r="K1047144" s="3"/>
    </row>
    <row r="1047145" spans="9:11" x14ac:dyDescent="0.2">
      <c r="I1047145" s="3"/>
      <c r="J1047145" s="3"/>
      <c r="K1047145" s="3"/>
    </row>
    <row r="1047146" spans="9:11" x14ac:dyDescent="0.2">
      <c r="I1047146" s="3"/>
      <c r="J1047146" s="3"/>
      <c r="K1047146" s="3"/>
    </row>
    <row r="1047147" spans="9:11" x14ac:dyDescent="0.2">
      <c r="I1047147" s="3"/>
      <c r="J1047147" s="3"/>
      <c r="K1047147" s="3"/>
    </row>
    <row r="1047148" spans="9:11" x14ac:dyDescent="0.2">
      <c r="I1047148" s="3"/>
      <c r="J1047148" s="3"/>
      <c r="K1047148" s="3"/>
    </row>
    <row r="1047149" spans="9:11" x14ac:dyDescent="0.2">
      <c r="I1047149" s="3"/>
      <c r="J1047149" s="3"/>
      <c r="K1047149" s="3"/>
    </row>
    <row r="1047150" spans="9:11" x14ac:dyDescent="0.2">
      <c r="I1047150" s="3"/>
      <c r="J1047150" s="3"/>
      <c r="K1047150" s="3"/>
    </row>
    <row r="1047151" spans="9:11" x14ac:dyDescent="0.2">
      <c r="I1047151" s="3"/>
      <c r="J1047151" s="3"/>
      <c r="K1047151" s="3"/>
    </row>
    <row r="1047152" spans="9:11" x14ac:dyDescent="0.2">
      <c r="I1047152" s="3"/>
      <c r="J1047152" s="3"/>
      <c r="K1047152" s="3"/>
    </row>
    <row r="1047153" spans="9:11" x14ac:dyDescent="0.2">
      <c r="I1047153" s="3"/>
      <c r="J1047153" s="3"/>
      <c r="K1047153" s="3"/>
    </row>
    <row r="1047154" spans="9:11" x14ac:dyDescent="0.2">
      <c r="I1047154" s="3"/>
      <c r="J1047154" s="3"/>
      <c r="K1047154" s="3"/>
    </row>
    <row r="1047155" spans="9:11" x14ac:dyDescent="0.2">
      <c r="I1047155" s="3"/>
      <c r="J1047155" s="3"/>
      <c r="K1047155" s="3"/>
    </row>
    <row r="1047156" spans="9:11" x14ac:dyDescent="0.2">
      <c r="I1047156" s="3"/>
      <c r="J1047156" s="3"/>
      <c r="K1047156" s="3"/>
    </row>
    <row r="1047157" spans="9:11" x14ac:dyDescent="0.2">
      <c r="I1047157" s="3"/>
      <c r="J1047157" s="3"/>
      <c r="K1047157" s="3"/>
    </row>
    <row r="1047158" spans="9:11" x14ac:dyDescent="0.2">
      <c r="I1047158" s="3"/>
      <c r="J1047158" s="3"/>
      <c r="K1047158" s="3"/>
    </row>
    <row r="1047159" spans="9:11" x14ac:dyDescent="0.2">
      <c r="I1047159" s="3"/>
      <c r="J1047159" s="3"/>
      <c r="K1047159" s="3"/>
    </row>
    <row r="1047160" spans="9:11" x14ac:dyDescent="0.2">
      <c r="I1047160" s="3"/>
      <c r="J1047160" s="3"/>
      <c r="K1047160" s="3"/>
    </row>
    <row r="1047161" spans="9:11" x14ac:dyDescent="0.2">
      <c r="I1047161" s="3"/>
      <c r="J1047161" s="3"/>
      <c r="K1047161" s="3"/>
    </row>
    <row r="1047162" spans="9:11" x14ac:dyDescent="0.2">
      <c r="I1047162" s="3"/>
      <c r="J1047162" s="3"/>
      <c r="K1047162" s="3"/>
    </row>
    <row r="1047163" spans="9:11" x14ac:dyDescent="0.2">
      <c r="I1047163" s="3"/>
      <c r="J1047163" s="3"/>
      <c r="K1047163" s="3"/>
    </row>
    <row r="1047164" spans="9:11" x14ac:dyDescent="0.2">
      <c r="I1047164" s="3"/>
      <c r="J1047164" s="3"/>
      <c r="K1047164" s="3"/>
    </row>
    <row r="1047165" spans="9:11" x14ac:dyDescent="0.2">
      <c r="I1047165" s="3"/>
      <c r="J1047165" s="3"/>
      <c r="K1047165" s="3"/>
    </row>
    <row r="1047166" spans="9:11" x14ac:dyDescent="0.2">
      <c r="I1047166" s="3"/>
      <c r="J1047166" s="3"/>
      <c r="K1047166" s="3"/>
    </row>
    <row r="1047167" spans="9:11" x14ac:dyDescent="0.2">
      <c r="I1047167" s="3"/>
      <c r="J1047167" s="3"/>
      <c r="K1047167" s="3"/>
    </row>
    <row r="1047168" spans="9:11" x14ac:dyDescent="0.2">
      <c r="I1047168" s="3"/>
      <c r="J1047168" s="3"/>
      <c r="K1047168" s="3"/>
    </row>
    <row r="1047169" spans="9:11" x14ac:dyDescent="0.2">
      <c r="I1047169" s="3"/>
      <c r="J1047169" s="3"/>
      <c r="K1047169" s="3"/>
    </row>
    <row r="1047170" spans="9:11" x14ac:dyDescent="0.2">
      <c r="I1047170" s="3"/>
      <c r="J1047170" s="3"/>
      <c r="K1047170" s="3"/>
    </row>
    <row r="1047171" spans="9:11" x14ac:dyDescent="0.2">
      <c r="I1047171" s="3"/>
      <c r="J1047171" s="3"/>
      <c r="K1047171" s="3"/>
    </row>
    <row r="1047172" spans="9:11" x14ac:dyDescent="0.2">
      <c r="I1047172" s="3"/>
      <c r="J1047172" s="3"/>
      <c r="K1047172" s="3"/>
    </row>
    <row r="1047173" spans="9:11" x14ac:dyDescent="0.2">
      <c r="I1047173" s="3"/>
      <c r="J1047173" s="3"/>
      <c r="K1047173" s="3"/>
    </row>
    <row r="1047174" spans="9:11" x14ac:dyDescent="0.2">
      <c r="I1047174" s="3"/>
      <c r="J1047174" s="3"/>
      <c r="K1047174" s="3"/>
    </row>
    <row r="1047175" spans="9:11" x14ac:dyDescent="0.2">
      <c r="I1047175" s="3"/>
      <c r="J1047175" s="3"/>
      <c r="K1047175" s="3"/>
    </row>
    <row r="1047176" spans="9:11" x14ac:dyDescent="0.2">
      <c r="I1047176" s="3"/>
      <c r="J1047176" s="3"/>
      <c r="K1047176" s="3"/>
    </row>
    <row r="1047177" spans="9:11" x14ac:dyDescent="0.2">
      <c r="I1047177" s="3"/>
      <c r="J1047177" s="3"/>
      <c r="K1047177" s="3"/>
    </row>
    <row r="1047178" spans="9:11" x14ac:dyDescent="0.2">
      <c r="I1047178" s="3"/>
      <c r="J1047178" s="3"/>
      <c r="K1047178" s="3"/>
    </row>
    <row r="1047179" spans="9:11" x14ac:dyDescent="0.2">
      <c r="I1047179" s="3"/>
      <c r="J1047179" s="3"/>
      <c r="K1047179" s="3"/>
    </row>
    <row r="1047180" spans="9:11" x14ac:dyDescent="0.2">
      <c r="I1047180" s="3"/>
      <c r="J1047180" s="3"/>
      <c r="K1047180" s="3"/>
    </row>
    <row r="1047181" spans="9:11" x14ac:dyDescent="0.2">
      <c r="I1047181" s="3"/>
      <c r="J1047181" s="3"/>
      <c r="K1047181" s="3"/>
    </row>
    <row r="1047182" spans="9:11" x14ac:dyDescent="0.2">
      <c r="I1047182" s="3"/>
      <c r="J1047182" s="3"/>
      <c r="K1047182" s="3"/>
    </row>
    <row r="1047183" spans="9:11" x14ac:dyDescent="0.2">
      <c r="I1047183" s="3"/>
      <c r="J1047183" s="3"/>
      <c r="K1047183" s="3"/>
    </row>
    <row r="1047184" spans="9:11" x14ac:dyDescent="0.2">
      <c r="I1047184" s="3"/>
      <c r="J1047184" s="3"/>
      <c r="K1047184" s="3"/>
    </row>
    <row r="1047185" spans="9:11" x14ac:dyDescent="0.2">
      <c r="I1047185" s="3"/>
      <c r="J1047185" s="3"/>
      <c r="K1047185" s="3"/>
    </row>
    <row r="1047186" spans="9:11" x14ac:dyDescent="0.2">
      <c r="I1047186" s="3"/>
      <c r="J1047186" s="3"/>
      <c r="K1047186" s="3"/>
    </row>
    <row r="1047187" spans="9:11" x14ac:dyDescent="0.2">
      <c r="I1047187" s="3"/>
      <c r="J1047187" s="3"/>
      <c r="K1047187" s="3"/>
    </row>
    <row r="1047188" spans="9:11" x14ac:dyDescent="0.2">
      <c r="I1047188" s="3"/>
      <c r="J1047188" s="3"/>
      <c r="K1047188" s="3"/>
    </row>
    <row r="1047189" spans="9:11" x14ac:dyDescent="0.2">
      <c r="I1047189" s="3"/>
      <c r="J1047189" s="3"/>
      <c r="K1047189" s="3"/>
    </row>
    <row r="1047190" spans="9:11" x14ac:dyDescent="0.2">
      <c r="I1047190" s="3"/>
      <c r="J1047190" s="3"/>
      <c r="K1047190" s="3"/>
    </row>
    <row r="1047191" spans="9:11" x14ac:dyDescent="0.2">
      <c r="I1047191" s="3"/>
      <c r="J1047191" s="3"/>
      <c r="K1047191" s="3"/>
    </row>
    <row r="1047192" spans="9:11" x14ac:dyDescent="0.2">
      <c r="I1047192" s="3"/>
      <c r="J1047192" s="3"/>
      <c r="K1047192" s="3"/>
    </row>
    <row r="1047193" spans="9:11" x14ac:dyDescent="0.2">
      <c r="I1047193" s="3"/>
      <c r="J1047193" s="3"/>
      <c r="K1047193" s="3"/>
    </row>
    <row r="1047194" spans="9:11" x14ac:dyDescent="0.2">
      <c r="I1047194" s="3"/>
      <c r="J1047194" s="3"/>
      <c r="K1047194" s="3"/>
    </row>
    <row r="1047195" spans="9:11" x14ac:dyDescent="0.2">
      <c r="I1047195" s="3"/>
      <c r="J1047195" s="3"/>
      <c r="K1047195" s="3"/>
    </row>
    <row r="1047196" spans="9:11" x14ac:dyDescent="0.2">
      <c r="I1047196" s="3"/>
      <c r="J1047196" s="3"/>
      <c r="K1047196" s="3"/>
    </row>
    <row r="1047197" spans="9:11" x14ac:dyDescent="0.2">
      <c r="I1047197" s="3"/>
      <c r="J1047197" s="3"/>
      <c r="K1047197" s="3"/>
    </row>
    <row r="1047198" spans="9:11" x14ac:dyDescent="0.2">
      <c r="I1047198" s="3"/>
      <c r="J1047198" s="3"/>
      <c r="K1047198" s="3"/>
    </row>
    <row r="1047199" spans="9:11" x14ac:dyDescent="0.2">
      <c r="I1047199" s="3"/>
      <c r="J1047199" s="3"/>
      <c r="K1047199" s="3"/>
    </row>
    <row r="1047200" spans="9:11" x14ac:dyDescent="0.2">
      <c r="I1047200" s="3"/>
      <c r="J1047200" s="3"/>
      <c r="K1047200" s="3"/>
    </row>
    <row r="1047201" spans="9:11" x14ac:dyDescent="0.2">
      <c r="I1047201" s="3"/>
      <c r="J1047201" s="3"/>
      <c r="K1047201" s="3"/>
    </row>
    <row r="1047202" spans="9:11" x14ac:dyDescent="0.2">
      <c r="I1047202" s="3"/>
      <c r="J1047202" s="3"/>
      <c r="K1047202" s="3"/>
    </row>
    <row r="1047203" spans="9:11" x14ac:dyDescent="0.2">
      <c r="I1047203" s="3"/>
      <c r="J1047203" s="3"/>
      <c r="K1047203" s="3"/>
    </row>
    <row r="1047204" spans="9:11" x14ac:dyDescent="0.2">
      <c r="I1047204" s="3"/>
      <c r="J1047204" s="3"/>
      <c r="K1047204" s="3"/>
    </row>
    <row r="1047205" spans="9:11" x14ac:dyDescent="0.2">
      <c r="I1047205" s="3"/>
      <c r="J1047205" s="3"/>
      <c r="K1047205" s="3"/>
    </row>
    <row r="1047206" spans="9:11" x14ac:dyDescent="0.2">
      <c r="I1047206" s="3"/>
      <c r="J1047206" s="3"/>
      <c r="K1047206" s="3"/>
    </row>
    <row r="1047207" spans="9:11" x14ac:dyDescent="0.2">
      <c r="I1047207" s="3"/>
      <c r="J1047207" s="3"/>
      <c r="K1047207" s="3"/>
    </row>
    <row r="1047208" spans="9:11" x14ac:dyDescent="0.2">
      <c r="I1047208" s="3"/>
      <c r="J1047208" s="3"/>
      <c r="K1047208" s="3"/>
    </row>
    <row r="1047209" spans="9:11" x14ac:dyDescent="0.2">
      <c r="I1047209" s="3"/>
      <c r="J1047209" s="3"/>
      <c r="K1047209" s="3"/>
    </row>
    <row r="1047210" spans="9:11" x14ac:dyDescent="0.2">
      <c r="I1047210" s="3"/>
      <c r="J1047210" s="3"/>
      <c r="K1047210" s="3"/>
    </row>
    <row r="1047211" spans="9:11" x14ac:dyDescent="0.2">
      <c r="I1047211" s="3"/>
      <c r="J1047211" s="3"/>
      <c r="K1047211" s="3"/>
    </row>
    <row r="1047212" spans="9:11" x14ac:dyDescent="0.2">
      <c r="I1047212" s="3"/>
      <c r="J1047212" s="3"/>
      <c r="K1047212" s="3"/>
    </row>
    <row r="1047213" spans="9:11" x14ac:dyDescent="0.2">
      <c r="I1047213" s="3"/>
      <c r="J1047213" s="3"/>
      <c r="K1047213" s="3"/>
    </row>
    <row r="1047214" spans="9:11" x14ac:dyDescent="0.2">
      <c r="I1047214" s="3"/>
      <c r="J1047214" s="3"/>
      <c r="K1047214" s="3"/>
    </row>
    <row r="1047215" spans="9:11" x14ac:dyDescent="0.2">
      <c r="I1047215" s="3"/>
      <c r="J1047215" s="3"/>
      <c r="K1047215" s="3"/>
    </row>
    <row r="1047216" spans="9:11" x14ac:dyDescent="0.2">
      <c r="I1047216" s="3"/>
      <c r="J1047216" s="3"/>
      <c r="K1047216" s="3"/>
    </row>
    <row r="1047217" spans="9:11" x14ac:dyDescent="0.2">
      <c r="I1047217" s="3"/>
      <c r="J1047217" s="3"/>
      <c r="K1047217" s="3"/>
    </row>
    <row r="1047218" spans="9:11" x14ac:dyDescent="0.2">
      <c r="I1047218" s="3"/>
      <c r="J1047218" s="3"/>
      <c r="K1047218" s="3"/>
    </row>
    <row r="1047219" spans="9:11" x14ac:dyDescent="0.2">
      <c r="I1047219" s="3"/>
      <c r="J1047219" s="3"/>
      <c r="K1047219" s="3"/>
    </row>
    <row r="1047220" spans="9:11" x14ac:dyDescent="0.2">
      <c r="I1047220" s="3"/>
      <c r="J1047220" s="3"/>
      <c r="K1047220" s="3"/>
    </row>
    <row r="1047221" spans="9:11" x14ac:dyDescent="0.2">
      <c r="I1047221" s="3"/>
      <c r="J1047221" s="3"/>
      <c r="K1047221" s="3"/>
    </row>
    <row r="1047222" spans="9:11" x14ac:dyDescent="0.2">
      <c r="I1047222" s="3"/>
      <c r="J1047222" s="3"/>
      <c r="K1047222" s="3"/>
    </row>
    <row r="1047223" spans="9:11" x14ac:dyDescent="0.2">
      <c r="I1047223" s="3"/>
      <c r="J1047223" s="3"/>
      <c r="K1047223" s="3"/>
    </row>
    <row r="1047224" spans="9:11" x14ac:dyDescent="0.2">
      <c r="I1047224" s="3"/>
      <c r="J1047224" s="3"/>
      <c r="K1047224" s="3"/>
    </row>
    <row r="1047225" spans="9:11" x14ac:dyDescent="0.2">
      <c r="I1047225" s="3"/>
      <c r="J1047225" s="3"/>
      <c r="K1047225" s="3"/>
    </row>
    <row r="1047226" spans="9:11" x14ac:dyDescent="0.2">
      <c r="I1047226" s="3"/>
      <c r="J1047226" s="3"/>
      <c r="K1047226" s="3"/>
    </row>
    <row r="1047227" spans="9:11" x14ac:dyDescent="0.2">
      <c r="I1047227" s="3"/>
      <c r="J1047227" s="3"/>
      <c r="K1047227" s="3"/>
    </row>
    <row r="1047228" spans="9:11" x14ac:dyDescent="0.2">
      <c r="I1047228" s="3"/>
      <c r="J1047228" s="3"/>
      <c r="K1047228" s="3"/>
    </row>
    <row r="1047229" spans="9:11" x14ac:dyDescent="0.2">
      <c r="I1047229" s="3"/>
      <c r="J1047229" s="3"/>
      <c r="K1047229" s="3"/>
    </row>
    <row r="1047230" spans="9:11" x14ac:dyDescent="0.2">
      <c r="I1047230" s="3"/>
      <c r="J1047230" s="3"/>
      <c r="K1047230" s="3"/>
    </row>
    <row r="1047231" spans="9:11" x14ac:dyDescent="0.2">
      <c r="I1047231" s="3"/>
      <c r="J1047231" s="3"/>
      <c r="K1047231" s="3"/>
    </row>
    <row r="1047232" spans="9:11" x14ac:dyDescent="0.2">
      <c r="I1047232" s="3"/>
      <c r="J1047232" s="3"/>
      <c r="K1047232" s="3"/>
    </row>
    <row r="1047233" spans="9:11" x14ac:dyDescent="0.2">
      <c r="I1047233" s="3"/>
      <c r="J1047233" s="3"/>
      <c r="K1047233" s="3"/>
    </row>
    <row r="1047234" spans="9:11" x14ac:dyDescent="0.2">
      <c r="I1047234" s="3"/>
      <c r="J1047234" s="3"/>
      <c r="K1047234" s="3"/>
    </row>
    <row r="1047235" spans="9:11" x14ac:dyDescent="0.2">
      <c r="I1047235" s="3"/>
      <c r="J1047235" s="3"/>
      <c r="K1047235" s="3"/>
    </row>
    <row r="1047236" spans="9:11" x14ac:dyDescent="0.2">
      <c r="I1047236" s="3"/>
      <c r="J1047236" s="3"/>
      <c r="K1047236" s="3"/>
    </row>
    <row r="1047237" spans="9:11" x14ac:dyDescent="0.2">
      <c r="I1047237" s="3"/>
      <c r="J1047237" s="3"/>
      <c r="K1047237" s="3"/>
    </row>
    <row r="1047238" spans="9:11" x14ac:dyDescent="0.2">
      <c r="I1047238" s="3"/>
      <c r="J1047238" s="3"/>
      <c r="K1047238" s="3"/>
    </row>
    <row r="1047239" spans="9:11" x14ac:dyDescent="0.2">
      <c r="I1047239" s="3"/>
      <c r="J1047239" s="3"/>
      <c r="K1047239" s="3"/>
    </row>
    <row r="1047240" spans="9:11" x14ac:dyDescent="0.2">
      <c r="I1047240" s="3"/>
      <c r="J1047240" s="3"/>
      <c r="K1047240" s="3"/>
    </row>
    <row r="1047241" spans="9:11" x14ac:dyDescent="0.2">
      <c r="I1047241" s="3"/>
      <c r="J1047241" s="3"/>
      <c r="K1047241" s="3"/>
    </row>
    <row r="1047242" spans="9:11" x14ac:dyDescent="0.2">
      <c r="I1047242" s="3"/>
      <c r="J1047242" s="3"/>
      <c r="K1047242" s="3"/>
    </row>
    <row r="1047243" spans="9:11" x14ac:dyDescent="0.2">
      <c r="I1047243" s="3"/>
      <c r="J1047243" s="3"/>
      <c r="K1047243" s="3"/>
    </row>
    <row r="1047244" spans="9:11" x14ac:dyDescent="0.2">
      <c r="I1047244" s="3"/>
      <c r="J1047244" s="3"/>
      <c r="K1047244" s="3"/>
    </row>
    <row r="1047245" spans="9:11" x14ac:dyDescent="0.2">
      <c r="I1047245" s="3"/>
      <c r="J1047245" s="3"/>
      <c r="K1047245" s="3"/>
    </row>
    <row r="1047246" spans="9:11" x14ac:dyDescent="0.2">
      <c r="I1047246" s="3"/>
      <c r="J1047246" s="3"/>
      <c r="K1047246" s="3"/>
    </row>
    <row r="1047247" spans="9:11" x14ac:dyDescent="0.2">
      <c r="I1047247" s="3"/>
      <c r="J1047247" s="3"/>
      <c r="K1047247" s="3"/>
    </row>
    <row r="1047248" spans="9:11" x14ac:dyDescent="0.2">
      <c r="I1047248" s="3"/>
      <c r="J1047248" s="3"/>
      <c r="K1047248" s="3"/>
    </row>
    <row r="1047249" spans="9:11" x14ac:dyDescent="0.2">
      <c r="I1047249" s="3"/>
      <c r="J1047249" s="3"/>
      <c r="K1047249" s="3"/>
    </row>
    <row r="1047250" spans="9:11" x14ac:dyDescent="0.2">
      <c r="I1047250" s="3"/>
      <c r="J1047250" s="3"/>
      <c r="K1047250" s="3"/>
    </row>
    <row r="1047251" spans="9:11" x14ac:dyDescent="0.2">
      <c r="I1047251" s="3"/>
      <c r="J1047251" s="3"/>
      <c r="K1047251" s="3"/>
    </row>
    <row r="1047252" spans="9:11" x14ac:dyDescent="0.2">
      <c r="I1047252" s="3"/>
      <c r="J1047252" s="3"/>
      <c r="K1047252" s="3"/>
    </row>
    <row r="1047253" spans="9:11" x14ac:dyDescent="0.2">
      <c r="I1047253" s="3"/>
      <c r="J1047253" s="3"/>
      <c r="K1047253" s="3"/>
    </row>
    <row r="1047254" spans="9:11" x14ac:dyDescent="0.2">
      <c r="I1047254" s="3"/>
      <c r="J1047254" s="3"/>
      <c r="K1047254" s="3"/>
    </row>
    <row r="1047255" spans="9:11" x14ac:dyDescent="0.2">
      <c r="I1047255" s="3"/>
      <c r="J1047255" s="3"/>
      <c r="K1047255" s="3"/>
    </row>
    <row r="1047256" spans="9:11" x14ac:dyDescent="0.2">
      <c r="I1047256" s="3"/>
      <c r="J1047256" s="3"/>
      <c r="K1047256" s="3"/>
    </row>
    <row r="1047257" spans="9:11" x14ac:dyDescent="0.2">
      <c r="I1047257" s="3"/>
      <c r="J1047257" s="3"/>
      <c r="K1047257" s="3"/>
    </row>
    <row r="1047258" spans="9:11" x14ac:dyDescent="0.2">
      <c r="I1047258" s="3"/>
      <c r="J1047258" s="3"/>
      <c r="K1047258" s="3"/>
    </row>
    <row r="1047259" spans="9:11" x14ac:dyDescent="0.2">
      <c r="I1047259" s="3"/>
      <c r="J1047259" s="3"/>
      <c r="K1047259" s="3"/>
    </row>
    <row r="1047260" spans="9:11" x14ac:dyDescent="0.2">
      <c r="I1047260" s="3"/>
      <c r="J1047260" s="3"/>
      <c r="K1047260" s="3"/>
    </row>
    <row r="1047261" spans="9:11" x14ac:dyDescent="0.2">
      <c r="I1047261" s="3"/>
      <c r="J1047261" s="3"/>
      <c r="K1047261" s="3"/>
    </row>
    <row r="1047262" spans="9:11" x14ac:dyDescent="0.2">
      <c r="I1047262" s="3"/>
      <c r="J1047262" s="3"/>
      <c r="K1047262" s="3"/>
    </row>
    <row r="1047263" spans="9:11" x14ac:dyDescent="0.2">
      <c r="I1047263" s="3"/>
      <c r="J1047263" s="3"/>
      <c r="K1047263" s="3"/>
    </row>
    <row r="1047264" spans="9:11" x14ac:dyDescent="0.2">
      <c r="I1047264" s="3"/>
      <c r="J1047264" s="3"/>
      <c r="K1047264" s="3"/>
    </row>
    <row r="1047265" spans="9:11" x14ac:dyDescent="0.2">
      <c r="I1047265" s="3"/>
      <c r="J1047265" s="3"/>
      <c r="K1047265" s="3"/>
    </row>
    <row r="1047266" spans="9:11" x14ac:dyDescent="0.2">
      <c r="I1047266" s="3"/>
      <c r="J1047266" s="3"/>
      <c r="K1047266" s="3"/>
    </row>
    <row r="1047267" spans="9:11" x14ac:dyDescent="0.2">
      <c r="I1047267" s="3"/>
      <c r="J1047267" s="3"/>
      <c r="K1047267" s="3"/>
    </row>
    <row r="1047268" spans="9:11" x14ac:dyDescent="0.2">
      <c r="I1047268" s="3"/>
      <c r="J1047268" s="3"/>
      <c r="K1047268" s="3"/>
    </row>
    <row r="1047269" spans="9:11" x14ac:dyDescent="0.2">
      <c r="I1047269" s="3"/>
      <c r="J1047269" s="3"/>
      <c r="K1047269" s="3"/>
    </row>
    <row r="1047270" spans="9:11" x14ac:dyDescent="0.2">
      <c r="I1047270" s="3"/>
      <c r="J1047270" s="3"/>
      <c r="K1047270" s="3"/>
    </row>
    <row r="1047271" spans="9:11" x14ac:dyDescent="0.2">
      <c r="I1047271" s="3"/>
      <c r="J1047271" s="3"/>
      <c r="K1047271" s="3"/>
    </row>
    <row r="1047272" spans="9:11" x14ac:dyDescent="0.2">
      <c r="I1047272" s="3"/>
      <c r="J1047272" s="3"/>
      <c r="K1047272" s="3"/>
    </row>
    <row r="1047273" spans="9:11" x14ac:dyDescent="0.2">
      <c r="I1047273" s="3"/>
      <c r="J1047273" s="3"/>
      <c r="K1047273" s="3"/>
    </row>
    <row r="1047274" spans="9:11" x14ac:dyDescent="0.2">
      <c r="I1047274" s="3"/>
      <c r="J1047274" s="3"/>
      <c r="K1047274" s="3"/>
    </row>
    <row r="1047275" spans="9:11" x14ac:dyDescent="0.2">
      <c r="I1047275" s="3"/>
      <c r="J1047275" s="3"/>
      <c r="K1047275" s="3"/>
    </row>
    <row r="1047276" spans="9:11" x14ac:dyDescent="0.2">
      <c r="I1047276" s="3"/>
      <c r="J1047276" s="3"/>
      <c r="K1047276" s="3"/>
    </row>
    <row r="1047277" spans="9:11" x14ac:dyDescent="0.2">
      <c r="I1047277" s="3"/>
      <c r="J1047277" s="3"/>
      <c r="K1047277" s="3"/>
    </row>
    <row r="1047278" spans="9:11" x14ac:dyDescent="0.2">
      <c r="I1047278" s="3"/>
      <c r="J1047278" s="3"/>
      <c r="K1047278" s="3"/>
    </row>
    <row r="1047279" spans="9:11" x14ac:dyDescent="0.2">
      <c r="I1047279" s="3"/>
      <c r="J1047279" s="3"/>
      <c r="K1047279" s="3"/>
    </row>
    <row r="1047280" spans="9:11" x14ac:dyDescent="0.2">
      <c r="I1047280" s="3"/>
      <c r="J1047280" s="3"/>
      <c r="K1047280" s="3"/>
    </row>
    <row r="1047281" spans="9:11" x14ac:dyDescent="0.2">
      <c r="I1047281" s="3"/>
      <c r="J1047281" s="3"/>
      <c r="K1047281" s="3"/>
    </row>
    <row r="1047282" spans="9:11" x14ac:dyDescent="0.2">
      <c r="I1047282" s="3"/>
      <c r="J1047282" s="3"/>
      <c r="K1047282" s="3"/>
    </row>
    <row r="1047283" spans="9:11" x14ac:dyDescent="0.2">
      <c r="I1047283" s="3"/>
      <c r="J1047283" s="3"/>
      <c r="K1047283" s="3"/>
    </row>
    <row r="1047284" spans="9:11" x14ac:dyDescent="0.2">
      <c r="I1047284" s="3"/>
      <c r="J1047284" s="3"/>
      <c r="K1047284" s="3"/>
    </row>
    <row r="1047285" spans="9:11" x14ac:dyDescent="0.2">
      <c r="I1047285" s="3"/>
      <c r="J1047285" s="3"/>
      <c r="K1047285" s="3"/>
    </row>
    <row r="1047286" spans="9:11" x14ac:dyDescent="0.2">
      <c r="I1047286" s="3"/>
      <c r="J1047286" s="3"/>
      <c r="K1047286" s="3"/>
    </row>
    <row r="1047287" spans="9:11" x14ac:dyDescent="0.2">
      <c r="I1047287" s="3"/>
      <c r="J1047287" s="3"/>
      <c r="K1047287" s="3"/>
    </row>
    <row r="1047288" spans="9:11" x14ac:dyDescent="0.2">
      <c r="I1047288" s="3"/>
      <c r="J1047288" s="3"/>
      <c r="K1047288" s="3"/>
    </row>
    <row r="1047289" spans="9:11" x14ac:dyDescent="0.2">
      <c r="I1047289" s="3"/>
      <c r="J1047289" s="3"/>
      <c r="K1047289" s="3"/>
    </row>
    <row r="1047290" spans="9:11" x14ac:dyDescent="0.2">
      <c r="I1047290" s="3"/>
      <c r="J1047290" s="3"/>
      <c r="K1047290" s="3"/>
    </row>
    <row r="1047291" spans="9:11" x14ac:dyDescent="0.2">
      <c r="I1047291" s="3"/>
      <c r="J1047291" s="3"/>
      <c r="K1047291" s="3"/>
    </row>
    <row r="1047292" spans="9:11" x14ac:dyDescent="0.2">
      <c r="I1047292" s="3"/>
      <c r="J1047292" s="3"/>
      <c r="K1047292" s="3"/>
    </row>
    <row r="1047293" spans="9:11" x14ac:dyDescent="0.2">
      <c r="I1047293" s="3"/>
      <c r="J1047293" s="3"/>
      <c r="K1047293" s="3"/>
    </row>
    <row r="1047294" spans="9:11" x14ac:dyDescent="0.2">
      <c r="I1047294" s="3"/>
      <c r="J1047294" s="3"/>
      <c r="K1047294" s="3"/>
    </row>
    <row r="1047295" spans="9:11" x14ac:dyDescent="0.2">
      <c r="I1047295" s="3"/>
      <c r="J1047295" s="3"/>
      <c r="K1047295" s="3"/>
    </row>
    <row r="1047296" spans="9:11" x14ac:dyDescent="0.2">
      <c r="I1047296" s="3"/>
      <c r="J1047296" s="3"/>
      <c r="K1047296" s="3"/>
    </row>
    <row r="1047297" spans="9:11" x14ac:dyDescent="0.2">
      <c r="I1047297" s="3"/>
      <c r="J1047297" s="3"/>
      <c r="K1047297" s="3"/>
    </row>
    <row r="1047298" spans="9:11" x14ac:dyDescent="0.2">
      <c r="I1047298" s="3"/>
      <c r="J1047298" s="3"/>
      <c r="K1047298" s="3"/>
    </row>
    <row r="1047299" spans="9:11" x14ac:dyDescent="0.2">
      <c r="I1047299" s="3"/>
      <c r="J1047299" s="3"/>
      <c r="K1047299" s="3"/>
    </row>
    <row r="1047300" spans="9:11" x14ac:dyDescent="0.2">
      <c r="I1047300" s="3"/>
      <c r="J1047300" s="3"/>
      <c r="K1047300" s="3"/>
    </row>
    <row r="1047301" spans="9:11" x14ac:dyDescent="0.2">
      <c r="I1047301" s="3"/>
      <c r="J1047301" s="3"/>
      <c r="K1047301" s="3"/>
    </row>
    <row r="1047302" spans="9:11" x14ac:dyDescent="0.2">
      <c r="I1047302" s="3"/>
      <c r="J1047302" s="3"/>
      <c r="K1047302" s="3"/>
    </row>
    <row r="1047303" spans="9:11" x14ac:dyDescent="0.2">
      <c r="I1047303" s="3"/>
      <c r="J1047303" s="3"/>
      <c r="K1047303" s="3"/>
    </row>
    <row r="1047304" spans="9:11" x14ac:dyDescent="0.2">
      <c r="I1047304" s="3"/>
      <c r="J1047304" s="3"/>
      <c r="K1047304" s="3"/>
    </row>
    <row r="1047305" spans="9:11" x14ac:dyDescent="0.2">
      <c r="I1047305" s="3"/>
      <c r="J1047305" s="3"/>
      <c r="K1047305" s="3"/>
    </row>
    <row r="1047306" spans="9:11" x14ac:dyDescent="0.2">
      <c r="I1047306" s="3"/>
      <c r="J1047306" s="3"/>
      <c r="K1047306" s="3"/>
    </row>
    <row r="1047307" spans="9:11" x14ac:dyDescent="0.2">
      <c r="I1047307" s="3"/>
      <c r="J1047307" s="3"/>
      <c r="K1047307" s="3"/>
    </row>
    <row r="1047308" spans="9:11" x14ac:dyDescent="0.2">
      <c r="I1047308" s="3"/>
      <c r="J1047308" s="3"/>
      <c r="K1047308" s="3"/>
    </row>
    <row r="1047309" spans="9:11" x14ac:dyDescent="0.2">
      <c r="I1047309" s="3"/>
      <c r="J1047309" s="3"/>
      <c r="K1047309" s="3"/>
    </row>
    <row r="1047310" spans="9:11" x14ac:dyDescent="0.2">
      <c r="I1047310" s="3"/>
      <c r="J1047310" s="3"/>
      <c r="K1047310" s="3"/>
    </row>
    <row r="1047311" spans="9:11" x14ac:dyDescent="0.2">
      <c r="I1047311" s="3"/>
      <c r="J1047311" s="3"/>
      <c r="K1047311" s="3"/>
    </row>
    <row r="1047312" spans="9:11" x14ac:dyDescent="0.2">
      <c r="I1047312" s="3"/>
      <c r="J1047312" s="3"/>
      <c r="K1047312" s="3"/>
    </row>
    <row r="1047313" spans="9:11" x14ac:dyDescent="0.2">
      <c r="I1047313" s="3"/>
      <c r="J1047313" s="3"/>
      <c r="K1047313" s="3"/>
    </row>
    <row r="1047314" spans="9:11" x14ac:dyDescent="0.2">
      <c r="I1047314" s="3"/>
      <c r="J1047314" s="3"/>
      <c r="K1047314" s="3"/>
    </row>
    <row r="1047315" spans="9:11" x14ac:dyDescent="0.2">
      <c r="I1047315" s="3"/>
      <c r="J1047315" s="3"/>
      <c r="K1047315" s="3"/>
    </row>
    <row r="1047316" spans="9:11" x14ac:dyDescent="0.2">
      <c r="I1047316" s="3"/>
      <c r="J1047316" s="3"/>
      <c r="K1047316" s="3"/>
    </row>
    <row r="1047317" spans="9:11" x14ac:dyDescent="0.2">
      <c r="I1047317" s="3"/>
      <c r="J1047317" s="3"/>
      <c r="K1047317" s="3"/>
    </row>
    <row r="1047318" spans="9:11" x14ac:dyDescent="0.2">
      <c r="I1047318" s="3"/>
      <c r="J1047318" s="3"/>
      <c r="K1047318" s="3"/>
    </row>
    <row r="1047319" spans="9:11" x14ac:dyDescent="0.2">
      <c r="I1047319" s="3"/>
      <c r="J1047319" s="3"/>
      <c r="K1047319" s="3"/>
    </row>
    <row r="1047320" spans="9:11" x14ac:dyDescent="0.2">
      <c r="I1047320" s="3"/>
      <c r="J1047320" s="3"/>
      <c r="K1047320" s="3"/>
    </row>
    <row r="1047321" spans="9:11" x14ac:dyDescent="0.2">
      <c r="I1047321" s="3"/>
      <c r="J1047321" s="3"/>
      <c r="K1047321" s="3"/>
    </row>
    <row r="1047322" spans="9:11" x14ac:dyDescent="0.2">
      <c r="I1047322" s="3"/>
      <c r="J1047322" s="3"/>
      <c r="K1047322" s="3"/>
    </row>
    <row r="1047323" spans="9:11" x14ac:dyDescent="0.2">
      <c r="I1047323" s="3"/>
      <c r="J1047323" s="3"/>
      <c r="K1047323" s="3"/>
    </row>
    <row r="1047324" spans="9:11" x14ac:dyDescent="0.2">
      <c r="I1047324" s="3"/>
      <c r="J1047324" s="3"/>
      <c r="K1047324" s="3"/>
    </row>
    <row r="1047325" spans="9:11" x14ac:dyDescent="0.2">
      <c r="I1047325" s="3"/>
      <c r="J1047325" s="3"/>
      <c r="K1047325" s="3"/>
    </row>
    <row r="1047326" spans="9:11" x14ac:dyDescent="0.2">
      <c r="I1047326" s="3"/>
      <c r="J1047326" s="3"/>
      <c r="K1047326" s="3"/>
    </row>
    <row r="1047327" spans="9:11" x14ac:dyDescent="0.2">
      <c r="I1047327" s="3"/>
      <c r="J1047327" s="3"/>
      <c r="K1047327" s="3"/>
    </row>
    <row r="1047328" spans="9:11" x14ac:dyDescent="0.2">
      <c r="I1047328" s="3"/>
      <c r="J1047328" s="3"/>
      <c r="K1047328" s="3"/>
    </row>
    <row r="1047329" spans="9:11" x14ac:dyDescent="0.2">
      <c r="I1047329" s="3"/>
      <c r="J1047329" s="3"/>
      <c r="K1047329" s="3"/>
    </row>
    <row r="1047330" spans="9:11" x14ac:dyDescent="0.2">
      <c r="I1047330" s="3"/>
      <c r="J1047330" s="3"/>
      <c r="K1047330" s="3"/>
    </row>
    <row r="1047331" spans="9:11" x14ac:dyDescent="0.2">
      <c r="I1047331" s="3"/>
      <c r="J1047331" s="3"/>
      <c r="K1047331" s="3"/>
    </row>
    <row r="1047332" spans="9:11" x14ac:dyDescent="0.2">
      <c r="I1047332" s="3"/>
      <c r="J1047332" s="3"/>
      <c r="K1047332" s="3"/>
    </row>
    <row r="1047333" spans="9:11" x14ac:dyDescent="0.2">
      <c r="I1047333" s="3"/>
      <c r="J1047333" s="3"/>
      <c r="K1047333" s="3"/>
    </row>
    <row r="1047334" spans="9:11" x14ac:dyDescent="0.2">
      <c r="I1047334" s="3"/>
      <c r="J1047334" s="3"/>
      <c r="K1047334" s="3"/>
    </row>
    <row r="1047335" spans="9:11" x14ac:dyDescent="0.2">
      <c r="I1047335" s="3"/>
      <c r="J1047335" s="3"/>
      <c r="K1047335" s="3"/>
    </row>
    <row r="1047336" spans="9:11" x14ac:dyDescent="0.2">
      <c r="I1047336" s="3"/>
      <c r="J1047336" s="3"/>
      <c r="K1047336" s="3"/>
    </row>
    <row r="1047337" spans="9:11" x14ac:dyDescent="0.2">
      <c r="I1047337" s="3"/>
      <c r="J1047337" s="3"/>
      <c r="K1047337" s="3"/>
    </row>
    <row r="1047338" spans="9:11" x14ac:dyDescent="0.2">
      <c r="I1047338" s="3"/>
      <c r="J1047338" s="3"/>
      <c r="K1047338" s="3"/>
    </row>
    <row r="1047339" spans="9:11" x14ac:dyDescent="0.2">
      <c r="I1047339" s="3"/>
      <c r="J1047339" s="3"/>
      <c r="K1047339" s="3"/>
    </row>
    <row r="1047340" spans="9:11" x14ac:dyDescent="0.2">
      <c r="I1047340" s="3"/>
      <c r="J1047340" s="3"/>
      <c r="K1047340" s="3"/>
    </row>
    <row r="1047341" spans="9:11" x14ac:dyDescent="0.2">
      <c r="I1047341" s="3"/>
      <c r="J1047341" s="3"/>
      <c r="K1047341" s="3"/>
    </row>
    <row r="1047342" spans="9:11" x14ac:dyDescent="0.2">
      <c r="I1047342" s="3"/>
      <c r="J1047342" s="3"/>
      <c r="K1047342" s="3"/>
    </row>
    <row r="1047343" spans="9:11" x14ac:dyDescent="0.2">
      <c r="I1047343" s="3"/>
      <c r="J1047343" s="3"/>
      <c r="K1047343" s="3"/>
    </row>
    <row r="1047344" spans="9:11" x14ac:dyDescent="0.2">
      <c r="I1047344" s="3"/>
      <c r="J1047344" s="3"/>
      <c r="K1047344" s="3"/>
    </row>
    <row r="1047345" spans="9:11" x14ac:dyDescent="0.2">
      <c r="I1047345" s="3"/>
      <c r="J1047345" s="3"/>
      <c r="K1047345" s="3"/>
    </row>
    <row r="1047346" spans="9:11" x14ac:dyDescent="0.2">
      <c r="I1047346" s="3"/>
      <c r="J1047346" s="3"/>
      <c r="K1047346" s="3"/>
    </row>
    <row r="1047347" spans="9:11" x14ac:dyDescent="0.2">
      <c r="I1047347" s="3"/>
      <c r="J1047347" s="3"/>
      <c r="K1047347" s="3"/>
    </row>
    <row r="1047348" spans="9:11" x14ac:dyDescent="0.2">
      <c r="I1047348" s="3"/>
      <c r="J1047348" s="3"/>
      <c r="K1047348" s="3"/>
    </row>
    <row r="1047349" spans="9:11" x14ac:dyDescent="0.2">
      <c r="I1047349" s="3"/>
      <c r="J1047349" s="3"/>
      <c r="K1047349" s="3"/>
    </row>
    <row r="1047350" spans="9:11" x14ac:dyDescent="0.2">
      <c r="I1047350" s="3"/>
      <c r="J1047350" s="3"/>
      <c r="K1047350" s="3"/>
    </row>
    <row r="1047351" spans="9:11" x14ac:dyDescent="0.2">
      <c r="I1047351" s="3"/>
      <c r="J1047351" s="3"/>
      <c r="K1047351" s="3"/>
    </row>
    <row r="1047352" spans="9:11" x14ac:dyDescent="0.2">
      <c r="I1047352" s="3"/>
      <c r="J1047352" s="3"/>
      <c r="K1047352" s="3"/>
    </row>
    <row r="1047353" spans="9:11" x14ac:dyDescent="0.2">
      <c r="I1047353" s="3"/>
      <c r="J1047353" s="3"/>
      <c r="K1047353" s="3"/>
    </row>
    <row r="1047354" spans="9:11" x14ac:dyDescent="0.2">
      <c r="I1047354" s="3"/>
      <c r="J1047354" s="3"/>
      <c r="K1047354" s="3"/>
    </row>
    <row r="1047355" spans="9:11" x14ac:dyDescent="0.2">
      <c r="I1047355" s="3"/>
      <c r="J1047355" s="3"/>
      <c r="K1047355" s="3"/>
    </row>
    <row r="1047356" spans="9:11" x14ac:dyDescent="0.2">
      <c r="I1047356" s="3"/>
      <c r="J1047356" s="3"/>
      <c r="K1047356" s="3"/>
    </row>
    <row r="1047357" spans="9:11" x14ac:dyDescent="0.2">
      <c r="I1047357" s="3"/>
      <c r="J1047357" s="3"/>
      <c r="K1047357" s="3"/>
    </row>
    <row r="1047358" spans="9:11" x14ac:dyDescent="0.2">
      <c r="I1047358" s="3"/>
      <c r="J1047358" s="3"/>
      <c r="K1047358" s="3"/>
    </row>
    <row r="1047359" spans="9:11" x14ac:dyDescent="0.2">
      <c r="I1047359" s="3"/>
      <c r="J1047359" s="3"/>
      <c r="K1047359" s="3"/>
    </row>
    <row r="1047360" spans="9:11" x14ac:dyDescent="0.2">
      <c r="I1047360" s="3"/>
      <c r="J1047360" s="3"/>
      <c r="K1047360" s="3"/>
    </row>
    <row r="1047361" spans="9:11" x14ac:dyDescent="0.2">
      <c r="I1047361" s="3"/>
      <c r="J1047361" s="3"/>
      <c r="K1047361" s="3"/>
    </row>
    <row r="1047362" spans="9:11" x14ac:dyDescent="0.2">
      <c r="I1047362" s="3"/>
      <c r="J1047362" s="3"/>
      <c r="K1047362" s="3"/>
    </row>
    <row r="1047363" spans="9:11" x14ac:dyDescent="0.2">
      <c r="I1047363" s="3"/>
      <c r="J1047363" s="3"/>
      <c r="K1047363" s="3"/>
    </row>
    <row r="1047364" spans="9:11" x14ac:dyDescent="0.2">
      <c r="I1047364" s="3"/>
      <c r="J1047364" s="3"/>
      <c r="K1047364" s="3"/>
    </row>
    <row r="1047365" spans="9:11" x14ac:dyDescent="0.2">
      <c r="I1047365" s="3"/>
      <c r="J1047365" s="3"/>
      <c r="K1047365" s="3"/>
    </row>
    <row r="1047366" spans="9:11" x14ac:dyDescent="0.2">
      <c r="I1047366" s="3"/>
      <c r="J1047366" s="3"/>
      <c r="K1047366" s="3"/>
    </row>
    <row r="1047367" spans="9:11" x14ac:dyDescent="0.2">
      <c r="I1047367" s="3"/>
      <c r="J1047367" s="3"/>
      <c r="K1047367" s="3"/>
    </row>
    <row r="1047368" spans="9:11" x14ac:dyDescent="0.2">
      <c r="I1047368" s="3"/>
      <c r="J1047368" s="3"/>
      <c r="K1047368" s="3"/>
    </row>
    <row r="1047369" spans="9:11" x14ac:dyDescent="0.2">
      <c r="I1047369" s="3"/>
      <c r="J1047369" s="3"/>
      <c r="K1047369" s="3"/>
    </row>
    <row r="1047370" spans="9:11" x14ac:dyDescent="0.2">
      <c r="I1047370" s="3"/>
      <c r="J1047370" s="3"/>
      <c r="K1047370" s="3"/>
    </row>
    <row r="1047371" spans="9:11" x14ac:dyDescent="0.2">
      <c r="I1047371" s="3"/>
      <c r="J1047371" s="3"/>
      <c r="K1047371" s="3"/>
    </row>
    <row r="1047372" spans="9:11" x14ac:dyDescent="0.2">
      <c r="I1047372" s="3"/>
      <c r="J1047372" s="3"/>
      <c r="K1047372" s="3"/>
    </row>
    <row r="1047373" spans="9:11" x14ac:dyDescent="0.2">
      <c r="I1047373" s="3"/>
      <c r="J1047373" s="3"/>
      <c r="K1047373" s="3"/>
    </row>
    <row r="1047374" spans="9:11" x14ac:dyDescent="0.2">
      <c r="I1047374" s="3"/>
      <c r="J1047374" s="3"/>
      <c r="K1047374" s="3"/>
    </row>
    <row r="1047375" spans="9:11" x14ac:dyDescent="0.2">
      <c r="I1047375" s="3"/>
      <c r="J1047375" s="3"/>
      <c r="K1047375" s="3"/>
    </row>
    <row r="1047376" spans="9:11" x14ac:dyDescent="0.2">
      <c r="I1047376" s="3"/>
      <c r="J1047376" s="3"/>
      <c r="K1047376" s="3"/>
    </row>
    <row r="1047377" spans="9:11" x14ac:dyDescent="0.2">
      <c r="I1047377" s="3"/>
      <c r="J1047377" s="3"/>
      <c r="K1047377" s="3"/>
    </row>
    <row r="1047378" spans="9:11" x14ac:dyDescent="0.2">
      <c r="I1047378" s="3"/>
      <c r="J1047378" s="3"/>
      <c r="K1047378" s="3"/>
    </row>
    <row r="1047379" spans="9:11" x14ac:dyDescent="0.2">
      <c r="I1047379" s="3"/>
      <c r="J1047379" s="3"/>
      <c r="K1047379" s="3"/>
    </row>
    <row r="1047380" spans="9:11" x14ac:dyDescent="0.2">
      <c r="I1047380" s="3"/>
      <c r="J1047380" s="3"/>
      <c r="K1047380" s="3"/>
    </row>
    <row r="1047381" spans="9:11" x14ac:dyDescent="0.2">
      <c r="I1047381" s="3"/>
      <c r="J1047381" s="3"/>
      <c r="K1047381" s="3"/>
    </row>
    <row r="1047382" spans="9:11" x14ac:dyDescent="0.2">
      <c r="I1047382" s="3"/>
      <c r="J1047382" s="3"/>
      <c r="K1047382" s="3"/>
    </row>
    <row r="1047383" spans="9:11" x14ac:dyDescent="0.2">
      <c r="I1047383" s="3"/>
      <c r="J1047383" s="3"/>
      <c r="K1047383" s="3"/>
    </row>
    <row r="1047384" spans="9:11" x14ac:dyDescent="0.2">
      <c r="I1047384" s="3"/>
      <c r="J1047384" s="3"/>
      <c r="K1047384" s="3"/>
    </row>
    <row r="1047385" spans="9:11" x14ac:dyDescent="0.2">
      <c r="I1047385" s="3"/>
      <c r="J1047385" s="3"/>
      <c r="K1047385" s="3"/>
    </row>
    <row r="1047386" spans="9:11" x14ac:dyDescent="0.2">
      <c r="I1047386" s="3"/>
      <c r="J1047386" s="3"/>
      <c r="K1047386" s="3"/>
    </row>
    <row r="1047387" spans="9:11" x14ac:dyDescent="0.2">
      <c r="I1047387" s="3"/>
      <c r="J1047387" s="3"/>
      <c r="K1047387" s="3"/>
    </row>
    <row r="1047388" spans="9:11" x14ac:dyDescent="0.2">
      <c r="I1047388" s="3"/>
      <c r="J1047388" s="3"/>
      <c r="K1047388" s="3"/>
    </row>
    <row r="1047389" spans="9:11" x14ac:dyDescent="0.2">
      <c r="I1047389" s="3"/>
      <c r="J1047389" s="3"/>
      <c r="K1047389" s="3"/>
    </row>
    <row r="1047390" spans="9:11" x14ac:dyDescent="0.2">
      <c r="I1047390" s="3"/>
      <c r="J1047390" s="3"/>
      <c r="K1047390" s="3"/>
    </row>
    <row r="1047391" spans="9:11" x14ac:dyDescent="0.2">
      <c r="I1047391" s="3"/>
      <c r="J1047391" s="3"/>
      <c r="K1047391" s="3"/>
    </row>
    <row r="1047392" spans="9:11" x14ac:dyDescent="0.2">
      <c r="I1047392" s="3"/>
      <c r="J1047392" s="3"/>
      <c r="K1047392" s="3"/>
    </row>
    <row r="1047393" spans="9:11" x14ac:dyDescent="0.2">
      <c r="I1047393" s="3"/>
      <c r="J1047393" s="3"/>
      <c r="K1047393" s="3"/>
    </row>
    <row r="1047394" spans="9:11" x14ac:dyDescent="0.2">
      <c r="I1047394" s="3"/>
      <c r="J1047394" s="3"/>
      <c r="K1047394" s="3"/>
    </row>
    <row r="1047395" spans="9:11" x14ac:dyDescent="0.2">
      <c r="I1047395" s="3"/>
      <c r="J1047395" s="3"/>
      <c r="K1047395" s="3"/>
    </row>
    <row r="1047396" spans="9:11" x14ac:dyDescent="0.2">
      <c r="I1047396" s="3"/>
      <c r="J1047396" s="3"/>
      <c r="K1047396" s="3"/>
    </row>
    <row r="1047397" spans="9:11" x14ac:dyDescent="0.2">
      <c r="I1047397" s="3"/>
      <c r="J1047397" s="3"/>
      <c r="K1047397" s="3"/>
    </row>
    <row r="1047398" spans="9:11" x14ac:dyDescent="0.2">
      <c r="I1047398" s="3"/>
      <c r="J1047398" s="3"/>
      <c r="K1047398" s="3"/>
    </row>
    <row r="1047399" spans="9:11" x14ac:dyDescent="0.2">
      <c r="I1047399" s="3"/>
      <c r="J1047399" s="3"/>
      <c r="K1047399" s="3"/>
    </row>
    <row r="1047400" spans="9:11" x14ac:dyDescent="0.2">
      <c r="I1047400" s="3"/>
      <c r="J1047400" s="3"/>
      <c r="K1047400" s="3"/>
    </row>
    <row r="1047401" spans="9:11" x14ac:dyDescent="0.2">
      <c r="I1047401" s="3"/>
      <c r="J1047401" s="3"/>
      <c r="K1047401" s="3"/>
    </row>
    <row r="1047402" spans="9:11" x14ac:dyDescent="0.2">
      <c r="I1047402" s="3"/>
      <c r="J1047402" s="3"/>
      <c r="K1047402" s="3"/>
    </row>
    <row r="1047403" spans="9:11" x14ac:dyDescent="0.2">
      <c r="I1047403" s="3"/>
      <c r="J1047403" s="3"/>
      <c r="K1047403" s="3"/>
    </row>
    <row r="1047404" spans="9:11" x14ac:dyDescent="0.2">
      <c r="I1047404" s="3"/>
      <c r="J1047404" s="3"/>
      <c r="K1047404" s="3"/>
    </row>
    <row r="1047405" spans="9:11" x14ac:dyDescent="0.2">
      <c r="I1047405" s="3"/>
      <c r="J1047405" s="3"/>
      <c r="K1047405" s="3"/>
    </row>
    <row r="1047406" spans="9:11" x14ac:dyDescent="0.2">
      <c r="I1047406" s="3"/>
      <c r="J1047406" s="3"/>
      <c r="K1047406" s="3"/>
    </row>
    <row r="1047407" spans="9:11" x14ac:dyDescent="0.2">
      <c r="I1047407" s="3"/>
      <c r="J1047407" s="3"/>
      <c r="K1047407" s="3"/>
    </row>
    <row r="1047408" spans="9:11" x14ac:dyDescent="0.2">
      <c r="I1047408" s="3"/>
      <c r="J1047408" s="3"/>
      <c r="K1047408" s="3"/>
    </row>
    <row r="1047409" spans="9:11" x14ac:dyDescent="0.2">
      <c r="I1047409" s="3"/>
      <c r="J1047409" s="3"/>
      <c r="K1047409" s="3"/>
    </row>
    <row r="1047410" spans="9:11" x14ac:dyDescent="0.2">
      <c r="I1047410" s="3"/>
      <c r="J1047410" s="3"/>
      <c r="K1047410" s="3"/>
    </row>
    <row r="1047411" spans="9:11" x14ac:dyDescent="0.2">
      <c r="I1047411" s="3"/>
      <c r="J1047411" s="3"/>
      <c r="K1047411" s="3"/>
    </row>
    <row r="1047412" spans="9:11" x14ac:dyDescent="0.2">
      <c r="I1047412" s="3"/>
      <c r="J1047412" s="3"/>
      <c r="K1047412" s="3"/>
    </row>
    <row r="1047413" spans="9:11" x14ac:dyDescent="0.2">
      <c r="I1047413" s="3"/>
      <c r="J1047413" s="3"/>
      <c r="K1047413" s="3"/>
    </row>
    <row r="1047414" spans="9:11" x14ac:dyDescent="0.2">
      <c r="I1047414" s="3"/>
      <c r="J1047414" s="3"/>
      <c r="K1047414" s="3"/>
    </row>
    <row r="1047415" spans="9:11" x14ac:dyDescent="0.2">
      <c r="I1047415" s="3"/>
      <c r="J1047415" s="3"/>
      <c r="K1047415" s="3"/>
    </row>
    <row r="1047416" spans="9:11" x14ac:dyDescent="0.2">
      <c r="I1047416" s="3"/>
      <c r="J1047416" s="3"/>
      <c r="K1047416" s="3"/>
    </row>
    <row r="1047417" spans="9:11" x14ac:dyDescent="0.2">
      <c r="I1047417" s="3"/>
      <c r="J1047417" s="3"/>
      <c r="K1047417" s="3"/>
    </row>
    <row r="1047418" spans="9:11" x14ac:dyDescent="0.2">
      <c r="I1047418" s="3"/>
      <c r="J1047418" s="3"/>
      <c r="K1047418" s="3"/>
    </row>
    <row r="1047419" spans="9:11" x14ac:dyDescent="0.2">
      <c r="I1047419" s="3"/>
      <c r="J1047419" s="3"/>
      <c r="K1047419" s="3"/>
    </row>
    <row r="1047420" spans="9:11" x14ac:dyDescent="0.2">
      <c r="I1047420" s="3"/>
      <c r="J1047420" s="3"/>
      <c r="K1047420" s="3"/>
    </row>
    <row r="1047421" spans="9:11" x14ac:dyDescent="0.2">
      <c r="I1047421" s="3"/>
      <c r="J1047421" s="3"/>
      <c r="K1047421" s="3"/>
    </row>
    <row r="1047422" spans="9:11" x14ac:dyDescent="0.2">
      <c r="I1047422" s="3"/>
      <c r="J1047422" s="3"/>
      <c r="K1047422" s="3"/>
    </row>
    <row r="1047423" spans="9:11" x14ac:dyDescent="0.2">
      <c r="I1047423" s="3"/>
      <c r="J1047423" s="3"/>
      <c r="K1047423" s="3"/>
    </row>
    <row r="1047424" spans="9:11" x14ac:dyDescent="0.2">
      <c r="I1047424" s="3"/>
      <c r="J1047424" s="3"/>
      <c r="K1047424" s="3"/>
    </row>
    <row r="1047425" spans="9:11" x14ac:dyDescent="0.2">
      <c r="I1047425" s="3"/>
      <c r="J1047425" s="3"/>
      <c r="K1047425" s="3"/>
    </row>
    <row r="1047426" spans="9:11" x14ac:dyDescent="0.2">
      <c r="I1047426" s="3"/>
      <c r="J1047426" s="3"/>
      <c r="K1047426" s="3"/>
    </row>
    <row r="1047427" spans="9:11" x14ac:dyDescent="0.2">
      <c r="I1047427" s="3"/>
      <c r="J1047427" s="3"/>
      <c r="K1047427" s="3"/>
    </row>
    <row r="1047428" spans="9:11" x14ac:dyDescent="0.2">
      <c r="I1047428" s="3"/>
      <c r="J1047428" s="3"/>
      <c r="K1047428" s="3"/>
    </row>
    <row r="1047429" spans="9:11" x14ac:dyDescent="0.2">
      <c r="I1047429" s="3"/>
      <c r="J1047429" s="3"/>
      <c r="K1047429" s="3"/>
    </row>
    <row r="1047430" spans="9:11" x14ac:dyDescent="0.2">
      <c r="I1047430" s="3"/>
      <c r="J1047430" s="3"/>
      <c r="K1047430" s="3"/>
    </row>
    <row r="1047431" spans="9:11" x14ac:dyDescent="0.2">
      <c r="I1047431" s="3"/>
      <c r="J1047431" s="3"/>
      <c r="K1047431" s="3"/>
    </row>
    <row r="1047432" spans="9:11" x14ac:dyDescent="0.2">
      <c r="I1047432" s="3"/>
      <c r="J1047432" s="3"/>
      <c r="K1047432" s="3"/>
    </row>
    <row r="1047433" spans="9:11" x14ac:dyDescent="0.2">
      <c r="I1047433" s="3"/>
      <c r="J1047433" s="3"/>
      <c r="K1047433" s="3"/>
    </row>
    <row r="1047434" spans="9:11" x14ac:dyDescent="0.2">
      <c r="I1047434" s="3"/>
      <c r="J1047434" s="3"/>
      <c r="K1047434" s="3"/>
    </row>
    <row r="1047435" spans="9:11" x14ac:dyDescent="0.2">
      <c r="I1047435" s="3"/>
      <c r="J1047435" s="3"/>
      <c r="K1047435" s="3"/>
    </row>
    <row r="1047436" spans="9:11" x14ac:dyDescent="0.2">
      <c r="I1047436" s="3"/>
      <c r="J1047436" s="3"/>
      <c r="K1047436" s="3"/>
    </row>
    <row r="1047437" spans="9:11" x14ac:dyDescent="0.2">
      <c r="I1047437" s="3"/>
      <c r="J1047437" s="3"/>
      <c r="K1047437" s="3"/>
    </row>
    <row r="1047438" spans="9:11" x14ac:dyDescent="0.2">
      <c r="I1047438" s="3"/>
      <c r="J1047438" s="3"/>
      <c r="K1047438" s="3"/>
    </row>
    <row r="1047439" spans="9:11" x14ac:dyDescent="0.2">
      <c r="I1047439" s="3"/>
      <c r="J1047439" s="3"/>
      <c r="K1047439" s="3"/>
    </row>
    <row r="1047440" spans="9:11" x14ac:dyDescent="0.2">
      <c r="I1047440" s="3"/>
      <c r="J1047440" s="3"/>
      <c r="K1047440" s="3"/>
    </row>
    <row r="1047441" spans="9:11" x14ac:dyDescent="0.2">
      <c r="I1047441" s="3"/>
      <c r="J1047441" s="3"/>
      <c r="K1047441" s="3"/>
    </row>
    <row r="1047442" spans="9:11" x14ac:dyDescent="0.2">
      <c r="I1047442" s="3"/>
      <c r="J1047442" s="3"/>
      <c r="K1047442" s="3"/>
    </row>
    <row r="1047443" spans="9:11" x14ac:dyDescent="0.2">
      <c r="I1047443" s="3"/>
      <c r="J1047443" s="3"/>
      <c r="K1047443" s="3"/>
    </row>
    <row r="1047444" spans="9:11" x14ac:dyDescent="0.2">
      <c r="I1047444" s="3"/>
      <c r="J1047444" s="3"/>
      <c r="K1047444" s="3"/>
    </row>
    <row r="1047445" spans="9:11" x14ac:dyDescent="0.2">
      <c r="I1047445" s="3"/>
      <c r="J1047445" s="3"/>
      <c r="K1047445" s="3"/>
    </row>
    <row r="1047446" spans="9:11" x14ac:dyDescent="0.2">
      <c r="I1047446" s="3"/>
      <c r="J1047446" s="3"/>
      <c r="K1047446" s="3"/>
    </row>
    <row r="1047447" spans="9:11" x14ac:dyDescent="0.2">
      <c r="I1047447" s="3"/>
      <c r="J1047447" s="3"/>
      <c r="K1047447" s="3"/>
    </row>
    <row r="1047448" spans="9:11" x14ac:dyDescent="0.2">
      <c r="I1047448" s="3"/>
      <c r="J1047448" s="3"/>
      <c r="K1047448" s="3"/>
    </row>
    <row r="1047449" spans="9:11" x14ac:dyDescent="0.2">
      <c r="I1047449" s="3"/>
      <c r="J1047449" s="3"/>
      <c r="K1047449" s="3"/>
    </row>
    <row r="1047450" spans="9:11" x14ac:dyDescent="0.2">
      <c r="I1047450" s="3"/>
      <c r="J1047450" s="3"/>
      <c r="K1047450" s="3"/>
    </row>
    <row r="1047451" spans="9:11" x14ac:dyDescent="0.2">
      <c r="I1047451" s="3"/>
      <c r="J1047451" s="3"/>
      <c r="K1047451" s="3"/>
    </row>
    <row r="1047452" spans="9:11" x14ac:dyDescent="0.2">
      <c r="I1047452" s="3"/>
      <c r="J1047452" s="3"/>
      <c r="K1047452" s="3"/>
    </row>
    <row r="1047453" spans="9:11" x14ac:dyDescent="0.2">
      <c r="I1047453" s="3"/>
      <c r="J1047453" s="3"/>
      <c r="K1047453" s="3"/>
    </row>
    <row r="1047454" spans="9:11" x14ac:dyDescent="0.2">
      <c r="I1047454" s="3"/>
      <c r="J1047454" s="3"/>
      <c r="K1047454" s="3"/>
    </row>
    <row r="1047455" spans="9:11" x14ac:dyDescent="0.2">
      <c r="I1047455" s="3"/>
      <c r="J1047455" s="3"/>
      <c r="K1047455" s="3"/>
    </row>
    <row r="1047456" spans="9:11" x14ac:dyDescent="0.2">
      <c r="I1047456" s="3"/>
      <c r="J1047456" s="3"/>
      <c r="K1047456" s="3"/>
    </row>
    <row r="1047457" spans="9:11" x14ac:dyDescent="0.2">
      <c r="I1047457" s="3"/>
      <c r="J1047457" s="3"/>
      <c r="K1047457" s="3"/>
    </row>
    <row r="1047458" spans="9:11" x14ac:dyDescent="0.2">
      <c r="I1047458" s="3"/>
      <c r="J1047458" s="3"/>
      <c r="K1047458" s="3"/>
    </row>
    <row r="1047459" spans="9:11" x14ac:dyDescent="0.2">
      <c r="I1047459" s="3"/>
      <c r="J1047459" s="3"/>
      <c r="K1047459" s="3"/>
    </row>
    <row r="1047460" spans="9:11" x14ac:dyDescent="0.2">
      <c r="I1047460" s="3"/>
      <c r="J1047460" s="3"/>
      <c r="K1047460" s="3"/>
    </row>
    <row r="1047461" spans="9:11" x14ac:dyDescent="0.2">
      <c r="I1047461" s="3"/>
      <c r="J1047461" s="3"/>
      <c r="K1047461" s="3"/>
    </row>
    <row r="1047462" spans="9:11" x14ac:dyDescent="0.2">
      <c r="I1047462" s="3"/>
      <c r="J1047462" s="3"/>
      <c r="K1047462" s="3"/>
    </row>
    <row r="1047463" spans="9:11" x14ac:dyDescent="0.2">
      <c r="I1047463" s="3"/>
      <c r="J1047463" s="3"/>
      <c r="K1047463" s="3"/>
    </row>
    <row r="1047464" spans="9:11" x14ac:dyDescent="0.2">
      <c r="I1047464" s="3"/>
      <c r="J1047464" s="3"/>
      <c r="K1047464" s="3"/>
    </row>
    <row r="1047465" spans="9:11" x14ac:dyDescent="0.2">
      <c r="I1047465" s="3"/>
      <c r="J1047465" s="3"/>
      <c r="K1047465" s="3"/>
    </row>
    <row r="1047466" spans="9:11" x14ac:dyDescent="0.2">
      <c r="I1047466" s="3"/>
      <c r="J1047466" s="3"/>
      <c r="K1047466" s="3"/>
    </row>
    <row r="1047467" spans="9:11" x14ac:dyDescent="0.2">
      <c r="I1047467" s="3"/>
      <c r="J1047467" s="3"/>
      <c r="K1047467" s="3"/>
    </row>
    <row r="1047468" spans="9:11" x14ac:dyDescent="0.2">
      <c r="I1047468" s="3"/>
      <c r="J1047468" s="3"/>
      <c r="K1047468" s="3"/>
    </row>
    <row r="1047469" spans="9:11" x14ac:dyDescent="0.2">
      <c r="I1047469" s="3"/>
      <c r="J1047469" s="3"/>
      <c r="K1047469" s="3"/>
    </row>
    <row r="1047470" spans="9:11" x14ac:dyDescent="0.2">
      <c r="I1047470" s="3"/>
      <c r="J1047470" s="3"/>
      <c r="K1047470" s="3"/>
    </row>
    <row r="1047471" spans="9:11" x14ac:dyDescent="0.2">
      <c r="I1047471" s="3"/>
      <c r="J1047471" s="3"/>
      <c r="K1047471" s="3"/>
    </row>
    <row r="1047472" spans="9:11" x14ac:dyDescent="0.2">
      <c r="I1047472" s="3"/>
      <c r="J1047472" s="3"/>
      <c r="K1047472" s="3"/>
    </row>
    <row r="1047473" spans="9:11" x14ac:dyDescent="0.2">
      <c r="I1047473" s="3"/>
      <c r="J1047473" s="3"/>
      <c r="K1047473" s="3"/>
    </row>
    <row r="1047474" spans="9:11" x14ac:dyDescent="0.2">
      <c r="I1047474" s="3"/>
      <c r="J1047474" s="3"/>
      <c r="K1047474" s="3"/>
    </row>
    <row r="1047475" spans="9:11" x14ac:dyDescent="0.2">
      <c r="I1047475" s="3"/>
      <c r="J1047475" s="3"/>
      <c r="K1047475" s="3"/>
    </row>
    <row r="1047476" spans="9:11" x14ac:dyDescent="0.2">
      <c r="I1047476" s="3"/>
      <c r="J1047476" s="3"/>
      <c r="K1047476" s="3"/>
    </row>
    <row r="1047477" spans="9:11" x14ac:dyDescent="0.2">
      <c r="I1047477" s="3"/>
      <c r="J1047477" s="3"/>
      <c r="K1047477" s="3"/>
    </row>
    <row r="1047478" spans="9:11" x14ac:dyDescent="0.2">
      <c r="I1047478" s="3"/>
      <c r="J1047478" s="3"/>
      <c r="K1047478" s="3"/>
    </row>
    <row r="1047479" spans="9:11" x14ac:dyDescent="0.2">
      <c r="I1047479" s="3"/>
      <c r="J1047479" s="3"/>
      <c r="K1047479" s="3"/>
    </row>
    <row r="1047480" spans="9:11" x14ac:dyDescent="0.2">
      <c r="I1047480" s="3"/>
      <c r="J1047480" s="3"/>
      <c r="K1047480" s="3"/>
    </row>
    <row r="1047481" spans="9:11" x14ac:dyDescent="0.2">
      <c r="I1047481" s="3"/>
      <c r="J1047481" s="3"/>
      <c r="K1047481" s="3"/>
    </row>
    <row r="1047482" spans="9:11" x14ac:dyDescent="0.2">
      <c r="I1047482" s="3"/>
      <c r="J1047482" s="3"/>
      <c r="K1047482" s="3"/>
    </row>
    <row r="1047483" spans="9:11" x14ac:dyDescent="0.2">
      <c r="I1047483" s="3"/>
      <c r="J1047483" s="3"/>
      <c r="K1047483" s="3"/>
    </row>
    <row r="1047484" spans="9:11" x14ac:dyDescent="0.2">
      <c r="I1047484" s="3"/>
      <c r="J1047484" s="3"/>
      <c r="K1047484" s="3"/>
    </row>
    <row r="1047485" spans="9:11" x14ac:dyDescent="0.2">
      <c r="I1047485" s="3"/>
      <c r="J1047485" s="3"/>
      <c r="K1047485" s="3"/>
    </row>
    <row r="1047486" spans="9:11" x14ac:dyDescent="0.2">
      <c r="I1047486" s="3"/>
      <c r="J1047486" s="3"/>
      <c r="K1047486" s="3"/>
    </row>
    <row r="1047487" spans="9:11" x14ac:dyDescent="0.2">
      <c r="I1047487" s="3"/>
      <c r="J1047487" s="3"/>
      <c r="K1047487" s="3"/>
    </row>
    <row r="1047488" spans="9:11" x14ac:dyDescent="0.2">
      <c r="I1047488" s="3"/>
      <c r="J1047488" s="3"/>
      <c r="K1047488" s="3"/>
    </row>
    <row r="1047489" spans="9:11" x14ac:dyDescent="0.2">
      <c r="I1047489" s="3"/>
      <c r="J1047489" s="3"/>
      <c r="K1047489" s="3"/>
    </row>
    <row r="1047490" spans="9:11" x14ac:dyDescent="0.2">
      <c r="I1047490" s="3"/>
      <c r="J1047490" s="3"/>
      <c r="K1047490" s="3"/>
    </row>
    <row r="1047491" spans="9:11" x14ac:dyDescent="0.2">
      <c r="I1047491" s="3"/>
      <c r="J1047491" s="3"/>
      <c r="K1047491" s="3"/>
    </row>
    <row r="1047492" spans="9:11" x14ac:dyDescent="0.2">
      <c r="I1047492" s="3"/>
      <c r="J1047492" s="3"/>
      <c r="K1047492" s="3"/>
    </row>
    <row r="1047493" spans="9:11" x14ac:dyDescent="0.2">
      <c r="I1047493" s="3"/>
      <c r="J1047493" s="3"/>
      <c r="K1047493" s="3"/>
    </row>
    <row r="1047494" spans="9:11" x14ac:dyDescent="0.2">
      <c r="I1047494" s="3"/>
      <c r="J1047494" s="3"/>
      <c r="K1047494" s="3"/>
    </row>
    <row r="1047495" spans="9:11" x14ac:dyDescent="0.2">
      <c r="I1047495" s="3"/>
      <c r="J1047495" s="3"/>
      <c r="K1047495" s="3"/>
    </row>
    <row r="1047496" spans="9:11" x14ac:dyDescent="0.2">
      <c r="I1047496" s="3"/>
      <c r="J1047496" s="3"/>
      <c r="K1047496" s="3"/>
    </row>
    <row r="1047497" spans="9:11" x14ac:dyDescent="0.2">
      <c r="I1047497" s="3"/>
      <c r="J1047497" s="3"/>
      <c r="K1047497" s="3"/>
    </row>
    <row r="1047498" spans="9:11" x14ac:dyDescent="0.2">
      <c r="I1047498" s="3"/>
      <c r="J1047498" s="3"/>
      <c r="K1047498" s="3"/>
    </row>
    <row r="1047499" spans="9:11" x14ac:dyDescent="0.2">
      <c r="I1047499" s="3"/>
      <c r="J1047499" s="3"/>
      <c r="K1047499" s="3"/>
    </row>
    <row r="1047500" spans="9:11" x14ac:dyDescent="0.2">
      <c r="I1047500" s="3"/>
      <c r="J1047500" s="3"/>
      <c r="K1047500" s="3"/>
    </row>
    <row r="1047501" spans="9:11" x14ac:dyDescent="0.2">
      <c r="I1047501" s="3"/>
      <c r="J1047501" s="3"/>
      <c r="K1047501" s="3"/>
    </row>
    <row r="1047502" spans="9:11" x14ac:dyDescent="0.2">
      <c r="I1047502" s="3"/>
      <c r="J1047502" s="3"/>
      <c r="K1047502" s="3"/>
    </row>
    <row r="1047503" spans="9:11" x14ac:dyDescent="0.2">
      <c r="I1047503" s="3"/>
      <c r="J1047503" s="3"/>
      <c r="K1047503" s="3"/>
    </row>
    <row r="1047504" spans="9:11" x14ac:dyDescent="0.2">
      <c r="I1047504" s="3"/>
      <c r="J1047504" s="3"/>
      <c r="K1047504" s="3"/>
    </row>
    <row r="1047505" spans="9:11" x14ac:dyDescent="0.2">
      <c r="I1047505" s="3"/>
      <c r="J1047505" s="3"/>
      <c r="K1047505" s="3"/>
    </row>
    <row r="1047506" spans="9:11" x14ac:dyDescent="0.2">
      <c r="I1047506" s="3"/>
      <c r="J1047506" s="3"/>
      <c r="K1047506" s="3"/>
    </row>
    <row r="1047507" spans="9:11" x14ac:dyDescent="0.2">
      <c r="I1047507" s="3"/>
      <c r="J1047507" s="3"/>
      <c r="K1047507" s="3"/>
    </row>
    <row r="1047508" spans="9:11" x14ac:dyDescent="0.2">
      <c r="I1047508" s="3"/>
      <c r="J1047508" s="3"/>
      <c r="K1047508" s="3"/>
    </row>
    <row r="1047509" spans="9:11" x14ac:dyDescent="0.2">
      <c r="I1047509" s="3"/>
      <c r="J1047509" s="3"/>
      <c r="K1047509" s="3"/>
    </row>
    <row r="1047510" spans="9:11" x14ac:dyDescent="0.2">
      <c r="I1047510" s="3"/>
      <c r="J1047510" s="3"/>
      <c r="K1047510" s="3"/>
    </row>
    <row r="1047511" spans="9:11" x14ac:dyDescent="0.2">
      <c r="I1047511" s="3"/>
      <c r="J1047511" s="3"/>
      <c r="K1047511" s="3"/>
    </row>
    <row r="1047512" spans="9:11" x14ac:dyDescent="0.2">
      <c r="I1047512" s="3"/>
      <c r="J1047512" s="3"/>
      <c r="K1047512" s="3"/>
    </row>
    <row r="1047513" spans="9:11" x14ac:dyDescent="0.2">
      <c r="I1047513" s="3"/>
      <c r="J1047513" s="3"/>
      <c r="K1047513" s="3"/>
    </row>
    <row r="1047514" spans="9:11" x14ac:dyDescent="0.2">
      <c r="I1047514" s="3"/>
      <c r="J1047514" s="3"/>
      <c r="K1047514" s="3"/>
    </row>
    <row r="1047515" spans="9:11" x14ac:dyDescent="0.2">
      <c r="I1047515" s="3"/>
      <c r="J1047515" s="3"/>
      <c r="K1047515" s="3"/>
    </row>
    <row r="1047516" spans="9:11" x14ac:dyDescent="0.2">
      <c r="I1047516" s="3"/>
      <c r="J1047516" s="3"/>
      <c r="K1047516" s="3"/>
    </row>
    <row r="1047517" spans="9:11" x14ac:dyDescent="0.2">
      <c r="I1047517" s="3"/>
      <c r="J1047517" s="3"/>
      <c r="K1047517" s="3"/>
    </row>
    <row r="1047518" spans="9:11" x14ac:dyDescent="0.2">
      <c r="I1047518" s="3"/>
      <c r="J1047518" s="3"/>
      <c r="K1047518" s="3"/>
    </row>
    <row r="1047519" spans="9:11" x14ac:dyDescent="0.2">
      <c r="I1047519" s="3"/>
      <c r="J1047519" s="3"/>
      <c r="K1047519" s="3"/>
    </row>
    <row r="1047520" spans="9:11" x14ac:dyDescent="0.2">
      <c r="I1047520" s="3"/>
      <c r="J1047520" s="3"/>
      <c r="K1047520" s="3"/>
    </row>
    <row r="1047521" spans="9:11" x14ac:dyDescent="0.2">
      <c r="I1047521" s="3"/>
      <c r="J1047521" s="3"/>
      <c r="K1047521" s="3"/>
    </row>
    <row r="1047522" spans="9:11" x14ac:dyDescent="0.2">
      <c r="I1047522" s="3"/>
      <c r="J1047522" s="3"/>
      <c r="K1047522" s="3"/>
    </row>
    <row r="1047523" spans="9:11" x14ac:dyDescent="0.2">
      <c r="I1047523" s="3"/>
      <c r="J1047523" s="3"/>
      <c r="K1047523" s="3"/>
    </row>
    <row r="1047524" spans="9:11" x14ac:dyDescent="0.2">
      <c r="I1047524" s="3"/>
      <c r="J1047524" s="3"/>
      <c r="K1047524" s="3"/>
    </row>
    <row r="1047525" spans="9:11" x14ac:dyDescent="0.2">
      <c r="I1047525" s="3"/>
      <c r="J1047525" s="3"/>
      <c r="K1047525" s="3"/>
    </row>
    <row r="1047526" spans="9:11" x14ac:dyDescent="0.2">
      <c r="I1047526" s="3"/>
      <c r="J1047526" s="3"/>
      <c r="K1047526" s="3"/>
    </row>
    <row r="1047527" spans="9:11" x14ac:dyDescent="0.2">
      <c r="I1047527" s="3"/>
      <c r="J1047527" s="3"/>
      <c r="K1047527" s="3"/>
    </row>
    <row r="1047528" spans="9:11" x14ac:dyDescent="0.2">
      <c r="I1047528" s="3"/>
      <c r="J1047528" s="3"/>
      <c r="K1047528" s="3"/>
    </row>
    <row r="1047529" spans="9:11" x14ac:dyDescent="0.2">
      <c r="I1047529" s="3"/>
      <c r="J1047529" s="3"/>
      <c r="K1047529" s="3"/>
    </row>
    <row r="1047530" spans="9:11" x14ac:dyDescent="0.2">
      <c r="I1047530" s="3"/>
      <c r="J1047530" s="3"/>
      <c r="K1047530" s="3"/>
    </row>
    <row r="1047531" spans="9:11" x14ac:dyDescent="0.2">
      <c r="I1047531" s="3"/>
      <c r="J1047531" s="3"/>
      <c r="K1047531" s="3"/>
    </row>
    <row r="1047532" spans="9:11" x14ac:dyDescent="0.2">
      <c r="I1047532" s="3"/>
      <c r="J1047532" s="3"/>
      <c r="K1047532" s="3"/>
    </row>
    <row r="1047533" spans="9:11" x14ac:dyDescent="0.2">
      <c r="I1047533" s="3"/>
      <c r="J1047533" s="3"/>
      <c r="K1047533" s="3"/>
    </row>
    <row r="1047534" spans="9:11" x14ac:dyDescent="0.2">
      <c r="I1047534" s="3"/>
      <c r="J1047534" s="3"/>
      <c r="K1047534" s="3"/>
    </row>
    <row r="1047535" spans="9:11" x14ac:dyDescent="0.2">
      <c r="I1047535" s="3"/>
      <c r="J1047535" s="3"/>
      <c r="K1047535" s="3"/>
    </row>
    <row r="1047536" spans="9:11" x14ac:dyDescent="0.2">
      <c r="I1047536" s="3"/>
      <c r="J1047536" s="3"/>
      <c r="K1047536" s="3"/>
    </row>
    <row r="1047537" spans="9:11" x14ac:dyDescent="0.2">
      <c r="I1047537" s="3"/>
      <c r="J1047537" s="3"/>
      <c r="K1047537" s="3"/>
    </row>
    <row r="1047538" spans="9:11" x14ac:dyDescent="0.2">
      <c r="I1047538" s="3"/>
      <c r="J1047538" s="3"/>
      <c r="K1047538" s="3"/>
    </row>
    <row r="1047539" spans="9:11" x14ac:dyDescent="0.2">
      <c r="I1047539" s="3"/>
      <c r="J1047539" s="3"/>
      <c r="K1047539" s="3"/>
    </row>
    <row r="1047540" spans="9:11" x14ac:dyDescent="0.2">
      <c r="I1047540" s="3"/>
      <c r="J1047540" s="3"/>
      <c r="K1047540" s="3"/>
    </row>
    <row r="1047541" spans="9:11" x14ac:dyDescent="0.2">
      <c r="I1047541" s="3"/>
      <c r="J1047541" s="3"/>
      <c r="K1047541" s="3"/>
    </row>
    <row r="1047542" spans="9:11" x14ac:dyDescent="0.2">
      <c r="I1047542" s="3"/>
      <c r="J1047542" s="3"/>
      <c r="K1047542" s="3"/>
    </row>
    <row r="1047543" spans="9:11" x14ac:dyDescent="0.2">
      <c r="I1047543" s="3"/>
      <c r="J1047543" s="3"/>
      <c r="K1047543" s="3"/>
    </row>
    <row r="1047544" spans="9:11" x14ac:dyDescent="0.2">
      <c r="I1047544" s="3"/>
      <c r="J1047544" s="3"/>
      <c r="K1047544" s="3"/>
    </row>
    <row r="1047545" spans="9:11" x14ac:dyDescent="0.2">
      <c r="I1047545" s="3"/>
      <c r="J1047545" s="3"/>
      <c r="K1047545" s="3"/>
    </row>
    <row r="1047546" spans="9:11" x14ac:dyDescent="0.2">
      <c r="I1047546" s="3"/>
      <c r="J1047546" s="3"/>
      <c r="K1047546" s="3"/>
    </row>
    <row r="1047547" spans="9:11" x14ac:dyDescent="0.2">
      <c r="I1047547" s="3"/>
      <c r="J1047547" s="3"/>
      <c r="K1047547" s="3"/>
    </row>
    <row r="1047548" spans="9:11" x14ac:dyDescent="0.2">
      <c r="I1047548" s="3"/>
      <c r="J1047548" s="3"/>
      <c r="K1047548" s="3"/>
    </row>
    <row r="1047549" spans="9:11" x14ac:dyDescent="0.2">
      <c r="I1047549" s="3"/>
      <c r="J1047549" s="3"/>
      <c r="K1047549" s="3"/>
    </row>
    <row r="1047550" spans="9:11" x14ac:dyDescent="0.2">
      <c r="I1047550" s="3"/>
      <c r="J1047550" s="3"/>
      <c r="K1047550" s="3"/>
    </row>
    <row r="1047551" spans="9:11" x14ac:dyDescent="0.2">
      <c r="I1047551" s="3"/>
      <c r="J1047551" s="3"/>
      <c r="K1047551" s="3"/>
    </row>
    <row r="1047552" spans="9:11" x14ac:dyDescent="0.2">
      <c r="I1047552" s="3"/>
      <c r="J1047552" s="3"/>
      <c r="K1047552" s="3"/>
    </row>
    <row r="1047553" spans="9:11" x14ac:dyDescent="0.2">
      <c r="I1047553" s="3"/>
      <c r="J1047553" s="3"/>
      <c r="K1047553" s="3"/>
    </row>
    <row r="1047554" spans="9:11" x14ac:dyDescent="0.2">
      <c r="I1047554" s="3"/>
      <c r="J1047554" s="3"/>
      <c r="K1047554" s="3"/>
    </row>
    <row r="1047555" spans="9:11" x14ac:dyDescent="0.2">
      <c r="I1047555" s="3"/>
      <c r="J1047555" s="3"/>
      <c r="K1047555" s="3"/>
    </row>
    <row r="1047556" spans="9:11" x14ac:dyDescent="0.2">
      <c r="I1047556" s="3"/>
      <c r="J1047556" s="3"/>
      <c r="K1047556" s="3"/>
    </row>
    <row r="1047557" spans="9:11" x14ac:dyDescent="0.2">
      <c r="I1047557" s="3"/>
      <c r="J1047557" s="3"/>
      <c r="K1047557" s="3"/>
    </row>
    <row r="1047558" spans="9:11" x14ac:dyDescent="0.2">
      <c r="I1047558" s="3"/>
      <c r="J1047558" s="3"/>
      <c r="K1047558" s="3"/>
    </row>
    <row r="1047559" spans="9:11" x14ac:dyDescent="0.2">
      <c r="I1047559" s="3"/>
      <c r="J1047559" s="3"/>
      <c r="K1047559" s="3"/>
    </row>
    <row r="1047560" spans="9:11" x14ac:dyDescent="0.2">
      <c r="I1047560" s="3"/>
      <c r="J1047560" s="3"/>
      <c r="K1047560" s="3"/>
    </row>
    <row r="1047561" spans="9:11" x14ac:dyDescent="0.2">
      <c r="I1047561" s="3"/>
      <c r="J1047561" s="3"/>
      <c r="K1047561" s="3"/>
    </row>
    <row r="1047562" spans="9:11" x14ac:dyDescent="0.2">
      <c r="I1047562" s="3"/>
      <c r="J1047562" s="3"/>
      <c r="K1047562" s="3"/>
    </row>
    <row r="1047563" spans="9:11" x14ac:dyDescent="0.2">
      <c r="I1047563" s="3"/>
      <c r="J1047563" s="3"/>
      <c r="K1047563" s="3"/>
    </row>
    <row r="1047564" spans="9:11" x14ac:dyDescent="0.2">
      <c r="I1047564" s="3"/>
      <c r="J1047564" s="3"/>
      <c r="K1047564" s="3"/>
    </row>
    <row r="1047565" spans="9:11" x14ac:dyDescent="0.2">
      <c r="I1047565" s="3"/>
      <c r="J1047565" s="3"/>
      <c r="K1047565" s="3"/>
    </row>
    <row r="1047566" spans="9:11" x14ac:dyDescent="0.2">
      <c r="I1047566" s="3"/>
      <c r="J1047566" s="3"/>
      <c r="K1047566" s="3"/>
    </row>
    <row r="1047567" spans="9:11" x14ac:dyDescent="0.2">
      <c r="I1047567" s="3"/>
      <c r="J1047567" s="3"/>
      <c r="K1047567" s="3"/>
    </row>
    <row r="1047568" spans="9:11" x14ac:dyDescent="0.2">
      <c r="I1047568" s="3"/>
      <c r="J1047568" s="3"/>
      <c r="K1047568" s="3"/>
    </row>
    <row r="1047569" spans="9:11" x14ac:dyDescent="0.2">
      <c r="I1047569" s="3"/>
      <c r="J1047569" s="3"/>
      <c r="K1047569" s="3"/>
    </row>
    <row r="1047570" spans="9:11" x14ac:dyDescent="0.2">
      <c r="I1047570" s="3"/>
      <c r="J1047570" s="3"/>
      <c r="K1047570" s="3"/>
    </row>
    <row r="1047571" spans="9:11" x14ac:dyDescent="0.2">
      <c r="I1047571" s="3"/>
      <c r="J1047571" s="3"/>
      <c r="K1047571" s="3"/>
    </row>
    <row r="1047572" spans="9:11" x14ac:dyDescent="0.2">
      <c r="I1047572" s="3"/>
      <c r="J1047572" s="3"/>
      <c r="K1047572" s="3"/>
    </row>
    <row r="1047573" spans="9:11" x14ac:dyDescent="0.2">
      <c r="I1047573" s="3"/>
      <c r="J1047573" s="3"/>
      <c r="K1047573" s="3"/>
    </row>
    <row r="1047574" spans="9:11" x14ac:dyDescent="0.2">
      <c r="I1047574" s="3"/>
      <c r="J1047574" s="3"/>
      <c r="K1047574" s="3"/>
    </row>
    <row r="1047575" spans="9:11" x14ac:dyDescent="0.2">
      <c r="I1047575" s="3"/>
      <c r="J1047575" s="3"/>
      <c r="K1047575" s="3"/>
    </row>
    <row r="1047576" spans="9:11" x14ac:dyDescent="0.2">
      <c r="I1047576" s="3"/>
      <c r="J1047576" s="3"/>
      <c r="K1047576" s="3"/>
    </row>
    <row r="1047577" spans="9:11" x14ac:dyDescent="0.2">
      <c r="I1047577" s="3"/>
      <c r="J1047577" s="3"/>
      <c r="K1047577" s="3"/>
    </row>
    <row r="1047578" spans="9:11" x14ac:dyDescent="0.2">
      <c r="I1047578" s="3"/>
      <c r="J1047578" s="3"/>
      <c r="K1047578" s="3"/>
    </row>
    <row r="1047579" spans="9:11" x14ac:dyDescent="0.2">
      <c r="I1047579" s="3"/>
      <c r="J1047579" s="3"/>
      <c r="K1047579" s="3"/>
    </row>
    <row r="1047580" spans="9:11" x14ac:dyDescent="0.2">
      <c r="I1047580" s="3"/>
      <c r="J1047580" s="3"/>
      <c r="K1047580" s="3"/>
    </row>
    <row r="1047581" spans="9:11" x14ac:dyDescent="0.2">
      <c r="I1047581" s="3"/>
      <c r="J1047581" s="3"/>
      <c r="K1047581" s="3"/>
    </row>
    <row r="1047582" spans="9:11" x14ac:dyDescent="0.2">
      <c r="I1047582" s="3"/>
      <c r="J1047582" s="3"/>
      <c r="K1047582" s="3"/>
    </row>
    <row r="1047583" spans="9:11" x14ac:dyDescent="0.2">
      <c r="I1047583" s="3"/>
      <c r="J1047583" s="3"/>
      <c r="K1047583" s="3"/>
    </row>
    <row r="1047584" spans="9:11" x14ac:dyDescent="0.2">
      <c r="I1047584" s="3"/>
      <c r="J1047584" s="3"/>
      <c r="K1047584" s="3"/>
    </row>
    <row r="1047585" spans="9:11" x14ac:dyDescent="0.2">
      <c r="I1047585" s="3"/>
      <c r="J1047585" s="3"/>
      <c r="K1047585" s="3"/>
    </row>
    <row r="1047586" spans="9:11" x14ac:dyDescent="0.2">
      <c r="I1047586" s="3"/>
      <c r="J1047586" s="3"/>
      <c r="K1047586" s="3"/>
    </row>
    <row r="1047587" spans="9:11" x14ac:dyDescent="0.2">
      <c r="I1047587" s="3"/>
      <c r="J1047587" s="3"/>
      <c r="K1047587" s="3"/>
    </row>
    <row r="1047588" spans="9:11" x14ac:dyDescent="0.2">
      <c r="I1047588" s="3"/>
      <c r="J1047588" s="3"/>
      <c r="K1047588" s="3"/>
    </row>
    <row r="1047589" spans="9:11" x14ac:dyDescent="0.2">
      <c r="I1047589" s="3"/>
      <c r="J1047589" s="3"/>
      <c r="K1047589" s="3"/>
    </row>
    <row r="1047590" spans="9:11" x14ac:dyDescent="0.2">
      <c r="I1047590" s="3"/>
      <c r="J1047590" s="3"/>
      <c r="K1047590" s="3"/>
    </row>
    <row r="1047591" spans="9:11" x14ac:dyDescent="0.2">
      <c r="I1047591" s="3"/>
      <c r="J1047591" s="3"/>
      <c r="K1047591" s="3"/>
    </row>
    <row r="1047592" spans="9:11" x14ac:dyDescent="0.2">
      <c r="I1047592" s="3"/>
      <c r="J1047592" s="3"/>
      <c r="K1047592" s="3"/>
    </row>
    <row r="1047593" spans="9:11" x14ac:dyDescent="0.2">
      <c r="I1047593" s="3"/>
      <c r="J1047593" s="3"/>
      <c r="K1047593" s="3"/>
    </row>
    <row r="1047594" spans="9:11" x14ac:dyDescent="0.2">
      <c r="I1047594" s="3"/>
      <c r="J1047594" s="3"/>
      <c r="K1047594" s="3"/>
    </row>
    <row r="1047595" spans="9:11" x14ac:dyDescent="0.2">
      <c r="I1047595" s="3"/>
      <c r="J1047595" s="3"/>
      <c r="K1047595" s="3"/>
    </row>
    <row r="1047596" spans="9:11" x14ac:dyDescent="0.2">
      <c r="I1047596" s="3"/>
      <c r="J1047596" s="3"/>
      <c r="K1047596" s="3"/>
    </row>
    <row r="1047597" spans="9:11" x14ac:dyDescent="0.2">
      <c r="I1047597" s="3"/>
      <c r="J1047597" s="3"/>
      <c r="K1047597" s="3"/>
    </row>
    <row r="1047598" spans="9:11" x14ac:dyDescent="0.2">
      <c r="I1047598" s="3"/>
      <c r="J1047598" s="3"/>
      <c r="K1047598" s="3"/>
    </row>
    <row r="1047599" spans="9:11" x14ac:dyDescent="0.2">
      <c r="I1047599" s="3"/>
      <c r="J1047599" s="3"/>
      <c r="K1047599" s="3"/>
    </row>
    <row r="1047600" spans="9:11" x14ac:dyDescent="0.2">
      <c r="I1047600" s="3"/>
      <c r="J1047600" s="3"/>
      <c r="K1047600" s="3"/>
    </row>
    <row r="1047601" spans="9:11" x14ac:dyDescent="0.2">
      <c r="I1047601" s="3"/>
      <c r="J1047601" s="3"/>
      <c r="K1047601" s="3"/>
    </row>
    <row r="1047602" spans="9:11" x14ac:dyDescent="0.2">
      <c r="I1047602" s="3"/>
      <c r="J1047602" s="3"/>
      <c r="K1047602" s="3"/>
    </row>
    <row r="1047603" spans="9:11" x14ac:dyDescent="0.2">
      <c r="I1047603" s="3"/>
      <c r="J1047603" s="3"/>
      <c r="K1047603" s="3"/>
    </row>
    <row r="1047604" spans="9:11" x14ac:dyDescent="0.2">
      <c r="I1047604" s="3"/>
      <c r="J1047604" s="3"/>
      <c r="K1047604" s="3"/>
    </row>
    <row r="1047605" spans="9:11" x14ac:dyDescent="0.2">
      <c r="I1047605" s="3"/>
      <c r="J1047605" s="3"/>
      <c r="K1047605" s="3"/>
    </row>
    <row r="1047606" spans="9:11" x14ac:dyDescent="0.2">
      <c r="I1047606" s="3"/>
      <c r="J1047606" s="3"/>
      <c r="K1047606" s="3"/>
    </row>
    <row r="1047607" spans="9:11" x14ac:dyDescent="0.2">
      <c r="I1047607" s="3"/>
      <c r="J1047607" s="3"/>
      <c r="K1047607" s="3"/>
    </row>
    <row r="1047608" spans="9:11" x14ac:dyDescent="0.2">
      <c r="I1047608" s="3"/>
      <c r="J1047608" s="3"/>
      <c r="K1047608" s="3"/>
    </row>
    <row r="1047609" spans="9:11" x14ac:dyDescent="0.2">
      <c r="I1047609" s="3"/>
      <c r="J1047609" s="3"/>
      <c r="K1047609" s="3"/>
    </row>
    <row r="1047610" spans="9:11" x14ac:dyDescent="0.2">
      <c r="I1047610" s="3"/>
      <c r="J1047610" s="3"/>
      <c r="K1047610" s="3"/>
    </row>
    <row r="1047611" spans="9:11" x14ac:dyDescent="0.2">
      <c r="I1047611" s="3"/>
      <c r="J1047611" s="3"/>
      <c r="K1047611" s="3"/>
    </row>
    <row r="1047612" spans="9:11" x14ac:dyDescent="0.2">
      <c r="I1047612" s="3"/>
      <c r="J1047612" s="3"/>
      <c r="K1047612" s="3"/>
    </row>
    <row r="1047613" spans="9:11" x14ac:dyDescent="0.2">
      <c r="I1047613" s="3"/>
      <c r="J1047613" s="3"/>
      <c r="K1047613" s="3"/>
    </row>
    <row r="1047614" spans="9:11" x14ac:dyDescent="0.2">
      <c r="I1047614" s="3"/>
      <c r="J1047614" s="3"/>
      <c r="K1047614" s="3"/>
    </row>
    <row r="1047615" spans="9:11" x14ac:dyDescent="0.2">
      <c r="I1047615" s="3"/>
      <c r="J1047615" s="3"/>
      <c r="K1047615" s="3"/>
    </row>
    <row r="1047616" spans="9:11" x14ac:dyDescent="0.2">
      <c r="I1047616" s="3"/>
      <c r="J1047616" s="3"/>
      <c r="K1047616" s="3"/>
    </row>
    <row r="1047617" spans="9:11" x14ac:dyDescent="0.2">
      <c r="I1047617" s="3"/>
      <c r="J1047617" s="3"/>
      <c r="K1047617" s="3"/>
    </row>
    <row r="1047618" spans="9:11" x14ac:dyDescent="0.2">
      <c r="I1047618" s="3"/>
      <c r="J1047618" s="3"/>
      <c r="K1047618" s="3"/>
    </row>
    <row r="1047619" spans="9:11" x14ac:dyDescent="0.2">
      <c r="I1047619" s="3"/>
      <c r="J1047619" s="3"/>
      <c r="K1047619" s="3"/>
    </row>
    <row r="1047620" spans="9:11" x14ac:dyDescent="0.2">
      <c r="I1047620" s="3"/>
      <c r="J1047620" s="3"/>
      <c r="K1047620" s="3"/>
    </row>
    <row r="1047621" spans="9:11" x14ac:dyDescent="0.2">
      <c r="I1047621" s="3"/>
      <c r="J1047621" s="3"/>
      <c r="K1047621" s="3"/>
    </row>
    <row r="1047622" spans="9:11" x14ac:dyDescent="0.2">
      <c r="I1047622" s="3"/>
      <c r="J1047622" s="3"/>
      <c r="K1047622" s="3"/>
    </row>
    <row r="1047623" spans="9:11" x14ac:dyDescent="0.2">
      <c r="I1047623" s="3"/>
      <c r="J1047623" s="3"/>
      <c r="K1047623" s="3"/>
    </row>
    <row r="1047624" spans="9:11" x14ac:dyDescent="0.2">
      <c r="I1047624" s="3"/>
      <c r="J1047624" s="3"/>
      <c r="K1047624" s="3"/>
    </row>
    <row r="1047625" spans="9:11" x14ac:dyDescent="0.2">
      <c r="I1047625" s="3"/>
      <c r="J1047625" s="3"/>
      <c r="K1047625" s="3"/>
    </row>
    <row r="1047626" spans="9:11" x14ac:dyDescent="0.2">
      <c r="I1047626" s="3"/>
      <c r="J1047626" s="3"/>
      <c r="K1047626" s="3"/>
    </row>
    <row r="1047627" spans="9:11" x14ac:dyDescent="0.2">
      <c r="I1047627" s="3"/>
      <c r="J1047627" s="3"/>
      <c r="K1047627" s="3"/>
    </row>
    <row r="1047628" spans="9:11" x14ac:dyDescent="0.2">
      <c r="I1047628" s="3"/>
      <c r="J1047628" s="3"/>
      <c r="K1047628" s="3"/>
    </row>
    <row r="1047629" spans="9:11" x14ac:dyDescent="0.2">
      <c r="I1047629" s="3"/>
      <c r="J1047629" s="3"/>
      <c r="K1047629" s="3"/>
    </row>
    <row r="1047630" spans="9:11" x14ac:dyDescent="0.2">
      <c r="I1047630" s="3"/>
      <c r="J1047630" s="3"/>
      <c r="K1047630" s="3"/>
    </row>
    <row r="1047631" spans="9:11" x14ac:dyDescent="0.2">
      <c r="I1047631" s="3"/>
      <c r="J1047631" s="3"/>
      <c r="K1047631" s="3"/>
    </row>
    <row r="1047632" spans="9:11" x14ac:dyDescent="0.2">
      <c r="I1047632" s="3"/>
      <c r="J1047632" s="3"/>
      <c r="K1047632" s="3"/>
    </row>
    <row r="1047633" spans="9:11" x14ac:dyDescent="0.2">
      <c r="I1047633" s="3"/>
      <c r="J1047633" s="3"/>
      <c r="K1047633" s="3"/>
    </row>
    <row r="1047634" spans="9:11" x14ac:dyDescent="0.2">
      <c r="I1047634" s="3"/>
      <c r="J1047634" s="3"/>
      <c r="K1047634" s="3"/>
    </row>
    <row r="1047635" spans="9:11" x14ac:dyDescent="0.2">
      <c r="I1047635" s="3"/>
      <c r="J1047635" s="3"/>
      <c r="K1047635" s="3"/>
    </row>
    <row r="1047636" spans="9:11" x14ac:dyDescent="0.2">
      <c r="I1047636" s="3"/>
      <c r="J1047636" s="3"/>
      <c r="K1047636" s="3"/>
    </row>
    <row r="1047637" spans="9:11" x14ac:dyDescent="0.2">
      <c r="I1047637" s="3"/>
      <c r="J1047637" s="3"/>
      <c r="K1047637" s="3"/>
    </row>
    <row r="1047638" spans="9:11" x14ac:dyDescent="0.2">
      <c r="I1047638" s="3"/>
      <c r="J1047638" s="3"/>
      <c r="K1047638" s="3"/>
    </row>
    <row r="1047639" spans="9:11" x14ac:dyDescent="0.2">
      <c r="I1047639" s="3"/>
      <c r="J1047639" s="3"/>
      <c r="K1047639" s="3"/>
    </row>
    <row r="1047640" spans="9:11" x14ac:dyDescent="0.2">
      <c r="I1047640" s="3"/>
      <c r="J1047640" s="3"/>
      <c r="K1047640" s="3"/>
    </row>
    <row r="1047641" spans="9:11" x14ac:dyDescent="0.2">
      <c r="I1047641" s="3"/>
      <c r="J1047641" s="3"/>
      <c r="K1047641" s="3"/>
    </row>
    <row r="1047642" spans="9:11" x14ac:dyDescent="0.2">
      <c r="I1047642" s="3"/>
      <c r="J1047642" s="3"/>
      <c r="K1047642" s="3"/>
    </row>
    <row r="1047643" spans="9:11" x14ac:dyDescent="0.2">
      <c r="I1047643" s="3"/>
      <c r="J1047643" s="3"/>
      <c r="K1047643" s="3"/>
    </row>
    <row r="1047644" spans="9:11" x14ac:dyDescent="0.2">
      <c r="I1047644" s="3"/>
      <c r="J1047644" s="3"/>
      <c r="K1047644" s="3"/>
    </row>
    <row r="1047645" spans="9:11" x14ac:dyDescent="0.2">
      <c r="I1047645" s="3"/>
      <c r="J1047645" s="3"/>
      <c r="K1047645" s="3"/>
    </row>
    <row r="1047646" spans="9:11" x14ac:dyDescent="0.2">
      <c r="I1047646" s="3"/>
      <c r="J1047646" s="3"/>
      <c r="K1047646" s="3"/>
    </row>
    <row r="1047647" spans="9:11" x14ac:dyDescent="0.2">
      <c r="I1047647" s="3"/>
      <c r="J1047647" s="3"/>
      <c r="K1047647" s="3"/>
    </row>
    <row r="1047648" spans="9:11" x14ac:dyDescent="0.2">
      <c r="I1047648" s="3"/>
      <c r="J1047648" s="3"/>
      <c r="K1047648" s="3"/>
    </row>
    <row r="1047649" spans="9:11" x14ac:dyDescent="0.2">
      <c r="I1047649" s="3"/>
      <c r="J1047649" s="3"/>
      <c r="K1047649" s="3"/>
    </row>
    <row r="1047650" spans="9:11" x14ac:dyDescent="0.2">
      <c r="I1047650" s="3"/>
      <c r="J1047650" s="3"/>
      <c r="K1047650" s="3"/>
    </row>
    <row r="1047651" spans="9:11" x14ac:dyDescent="0.2">
      <c r="I1047651" s="3"/>
      <c r="J1047651" s="3"/>
      <c r="K1047651" s="3"/>
    </row>
    <row r="1047652" spans="9:11" x14ac:dyDescent="0.2">
      <c r="I1047652" s="3"/>
      <c r="J1047652" s="3"/>
      <c r="K1047652" s="3"/>
    </row>
    <row r="1047653" spans="9:11" x14ac:dyDescent="0.2">
      <c r="I1047653" s="3"/>
      <c r="J1047653" s="3"/>
      <c r="K1047653" s="3"/>
    </row>
    <row r="1047654" spans="9:11" x14ac:dyDescent="0.2">
      <c r="I1047654" s="3"/>
      <c r="J1047654" s="3"/>
      <c r="K1047654" s="3"/>
    </row>
    <row r="1047655" spans="9:11" x14ac:dyDescent="0.2">
      <c r="I1047655" s="3"/>
      <c r="J1047655" s="3"/>
      <c r="K1047655" s="3"/>
    </row>
    <row r="1047656" spans="9:11" x14ac:dyDescent="0.2">
      <c r="I1047656" s="3"/>
      <c r="J1047656" s="3"/>
      <c r="K1047656" s="3"/>
    </row>
    <row r="1047657" spans="9:11" x14ac:dyDescent="0.2">
      <c r="I1047657" s="3"/>
      <c r="J1047657" s="3"/>
      <c r="K1047657" s="3"/>
    </row>
    <row r="1047658" spans="9:11" x14ac:dyDescent="0.2">
      <c r="I1047658" s="3"/>
      <c r="J1047658" s="3"/>
      <c r="K1047658" s="3"/>
    </row>
    <row r="1047659" spans="9:11" x14ac:dyDescent="0.2">
      <c r="I1047659" s="3"/>
      <c r="J1047659" s="3"/>
      <c r="K1047659" s="3"/>
    </row>
    <row r="1047660" spans="9:11" x14ac:dyDescent="0.2">
      <c r="I1047660" s="3"/>
      <c r="J1047660" s="3"/>
      <c r="K1047660" s="3"/>
    </row>
    <row r="1047661" spans="9:11" x14ac:dyDescent="0.2">
      <c r="I1047661" s="3"/>
      <c r="J1047661" s="3"/>
      <c r="K1047661" s="3"/>
    </row>
    <row r="1047662" spans="9:11" x14ac:dyDescent="0.2">
      <c r="I1047662" s="3"/>
      <c r="J1047662" s="3"/>
      <c r="K1047662" s="3"/>
    </row>
    <row r="1047663" spans="9:11" x14ac:dyDescent="0.2">
      <c r="I1047663" s="3"/>
      <c r="J1047663" s="3"/>
      <c r="K1047663" s="3"/>
    </row>
    <row r="1047664" spans="9:11" x14ac:dyDescent="0.2">
      <c r="I1047664" s="3"/>
      <c r="J1047664" s="3"/>
      <c r="K1047664" s="3"/>
    </row>
    <row r="1047665" spans="9:11" x14ac:dyDescent="0.2">
      <c r="I1047665" s="3"/>
      <c r="J1047665" s="3"/>
      <c r="K1047665" s="3"/>
    </row>
    <row r="1047666" spans="9:11" x14ac:dyDescent="0.2">
      <c r="I1047666" s="3"/>
      <c r="J1047666" s="3"/>
      <c r="K1047666" s="3"/>
    </row>
    <row r="1047667" spans="9:11" x14ac:dyDescent="0.2">
      <c r="I1047667" s="3"/>
      <c r="J1047667" s="3"/>
      <c r="K1047667" s="3"/>
    </row>
    <row r="1047668" spans="9:11" x14ac:dyDescent="0.2">
      <c r="I1047668" s="3"/>
      <c r="J1047668" s="3"/>
      <c r="K1047668" s="3"/>
    </row>
    <row r="1047669" spans="9:11" x14ac:dyDescent="0.2">
      <c r="I1047669" s="3"/>
      <c r="J1047669" s="3"/>
      <c r="K1047669" s="3"/>
    </row>
    <row r="1047670" spans="9:11" x14ac:dyDescent="0.2">
      <c r="I1047670" s="3"/>
      <c r="J1047670" s="3"/>
      <c r="K1047670" s="3"/>
    </row>
    <row r="1047671" spans="9:11" x14ac:dyDescent="0.2">
      <c r="I1047671" s="3"/>
      <c r="J1047671" s="3"/>
      <c r="K1047671" s="3"/>
    </row>
    <row r="1047672" spans="9:11" x14ac:dyDescent="0.2">
      <c r="I1047672" s="3"/>
      <c r="J1047672" s="3"/>
      <c r="K1047672" s="3"/>
    </row>
    <row r="1047673" spans="9:11" x14ac:dyDescent="0.2">
      <c r="I1047673" s="3"/>
      <c r="J1047673" s="3"/>
      <c r="K1047673" s="3"/>
    </row>
    <row r="1047674" spans="9:11" x14ac:dyDescent="0.2">
      <c r="I1047674" s="3"/>
      <c r="J1047674" s="3"/>
      <c r="K1047674" s="3"/>
    </row>
    <row r="1047675" spans="9:11" x14ac:dyDescent="0.2">
      <c r="I1047675" s="3"/>
      <c r="J1047675" s="3"/>
      <c r="K1047675" s="3"/>
    </row>
    <row r="1047676" spans="9:11" x14ac:dyDescent="0.2">
      <c r="I1047676" s="3"/>
      <c r="J1047676" s="3"/>
      <c r="K1047676" s="3"/>
    </row>
    <row r="1047677" spans="9:11" x14ac:dyDescent="0.2">
      <c r="I1047677" s="3"/>
      <c r="J1047677" s="3"/>
      <c r="K1047677" s="3"/>
    </row>
    <row r="1047678" spans="9:11" x14ac:dyDescent="0.2">
      <c r="I1047678" s="3"/>
      <c r="J1047678" s="3"/>
      <c r="K1047678" s="3"/>
    </row>
    <row r="1047679" spans="9:11" x14ac:dyDescent="0.2">
      <c r="I1047679" s="3"/>
      <c r="J1047679" s="3"/>
      <c r="K1047679" s="3"/>
    </row>
    <row r="1047680" spans="9:11" x14ac:dyDescent="0.2">
      <c r="I1047680" s="3"/>
      <c r="J1047680" s="3"/>
      <c r="K1047680" s="3"/>
    </row>
    <row r="1047681" spans="9:11" x14ac:dyDescent="0.2">
      <c r="I1047681" s="3"/>
      <c r="J1047681" s="3"/>
      <c r="K1047681" s="3"/>
    </row>
    <row r="1047682" spans="9:11" x14ac:dyDescent="0.2">
      <c r="I1047682" s="3"/>
      <c r="J1047682" s="3"/>
      <c r="K1047682" s="3"/>
    </row>
    <row r="1047683" spans="9:11" x14ac:dyDescent="0.2">
      <c r="I1047683" s="3"/>
      <c r="J1047683" s="3"/>
      <c r="K1047683" s="3"/>
    </row>
    <row r="1047684" spans="9:11" x14ac:dyDescent="0.2">
      <c r="I1047684" s="3"/>
      <c r="J1047684" s="3"/>
      <c r="K1047684" s="3"/>
    </row>
    <row r="1047685" spans="9:11" x14ac:dyDescent="0.2">
      <c r="I1047685" s="3"/>
      <c r="J1047685" s="3"/>
      <c r="K1047685" s="3"/>
    </row>
    <row r="1047686" spans="9:11" x14ac:dyDescent="0.2">
      <c r="I1047686" s="3"/>
      <c r="J1047686" s="3"/>
      <c r="K1047686" s="3"/>
    </row>
    <row r="1047687" spans="9:11" x14ac:dyDescent="0.2">
      <c r="I1047687" s="3"/>
      <c r="J1047687" s="3"/>
      <c r="K1047687" s="3"/>
    </row>
    <row r="1047688" spans="9:11" x14ac:dyDescent="0.2">
      <c r="I1047688" s="3"/>
      <c r="J1047688" s="3"/>
      <c r="K1047688" s="3"/>
    </row>
    <row r="1047689" spans="9:11" x14ac:dyDescent="0.2">
      <c r="I1047689" s="3"/>
      <c r="J1047689" s="3"/>
      <c r="K1047689" s="3"/>
    </row>
    <row r="1047690" spans="9:11" x14ac:dyDescent="0.2">
      <c r="I1047690" s="3"/>
      <c r="J1047690" s="3"/>
      <c r="K1047690" s="3"/>
    </row>
    <row r="1047691" spans="9:11" x14ac:dyDescent="0.2">
      <c r="I1047691" s="3"/>
      <c r="J1047691" s="3"/>
      <c r="K1047691" s="3"/>
    </row>
    <row r="1047692" spans="9:11" x14ac:dyDescent="0.2">
      <c r="I1047692" s="3"/>
      <c r="J1047692" s="3"/>
      <c r="K1047692" s="3"/>
    </row>
    <row r="1047693" spans="9:11" x14ac:dyDescent="0.2">
      <c r="I1047693" s="3"/>
      <c r="J1047693" s="3"/>
      <c r="K1047693" s="3"/>
    </row>
    <row r="1047694" spans="9:11" x14ac:dyDescent="0.2">
      <c r="I1047694" s="3"/>
      <c r="J1047694" s="3"/>
      <c r="K1047694" s="3"/>
    </row>
    <row r="1047695" spans="9:11" x14ac:dyDescent="0.2">
      <c r="I1047695" s="3"/>
      <c r="J1047695" s="3"/>
      <c r="K1047695" s="3"/>
    </row>
    <row r="1047696" spans="9:11" x14ac:dyDescent="0.2">
      <c r="I1047696" s="3"/>
      <c r="J1047696" s="3"/>
      <c r="K1047696" s="3"/>
    </row>
    <row r="1047697" spans="9:11" x14ac:dyDescent="0.2">
      <c r="I1047697" s="3"/>
      <c r="J1047697" s="3"/>
      <c r="K1047697" s="3"/>
    </row>
    <row r="1047698" spans="9:11" x14ac:dyDescent="0.2">
      <c r="I1047698" s="3"/>
      <c r="J1047698" s="3"/>
      <c r="K1047698" s="3"/>
    </row>
    <row r="1047699" spans="9:11" x14ac:dyDescent="0.2">
      <c r="I1047699" s="3"/>
      <c r="J1047699" s="3"/>
      <c r="K1047699" s="3"/>
    </row>
    <row r="1047700" spans="9:11" x14ac:dyDescent="0.2">
      <c r="I1047700" s="3"/>
      <c r="J1047700" s="3"/>
      <c r="K1047700" s="3"/>
    </row>
    <row r="1047701" spans="9:11" x14ac:dyDescent="0.2">
      <c r="I1047701" s="3"/>
      <c r="J1047701" s="3"/>
      <c r="K1047701" s="3"/>
    </row>
    <row r="1047702" spans="9:11" x14ac:dyDescent="0.2">
      <c r="I1047702" s="3"/>
      <c r="J1047702" s="3"/>
      <c r="K1047702" s="3"/>
    </row>
    <row r="1047703" spans="9:11" x14ac:dyDescent="0.2">
      <c r="I1047703" s="3"/>
      <c r="J1047703" s="3"/>
      <c r="K1047703" s="3"/>
    </row>
    <row r="1047704" spans="9:11" x14ac:dyDescent="0.2">
      <c r="I1047704" s="3"/>
      <c r="J1047704" s="3"/>
      <c r="K1047704" s="3"/>
    </row>
    <row r="1047705" spans="9:11" x14ac:dyDescent="0.2">
      <c r="I1047705" s="3"/>
      <c r="J1047705" s="3"/>
      <c r="K1047705" s="3"/>
    </row>
    <row r="1047706" spans="9:11" x14ac:dyDescent="0.2">
      <c r="I1047706" s="3"/>
      <c r="J1047706" s="3"/>
      <c r="K1047706" s="3"/>
    </row>
    <row r="1047707" spans="9:11" x14ac:dyDescent="0.2">
      <c r="I1047707" s="3"/>
      <c r="J1047707" s="3"/>
      <c r="K1047707" s="3"/>
    </row>
    <row r="1047708" spans="9:11" x14ac:dyDescent="0.2">
      <c r="I1047708" s="3"/>
      <c r="J1047708" s="3"/>
      <c r="K1047708" s="3"/>
    </row>
    <row r="1047709" spans="9:11" x14ac:dyDescent="0.2">
      <c r="I1047709" s="3"/>
      <c r="J1047709" s="3"/>
      <c r="K1047709" s="3"/>
    </row>
    <row r="1047710" spans="9:11" x14ac:dyDescent="0.2">
      <c r="I1047710" s="3"/>
      <c r="J1047710" s="3"/>
      <c r="K1047710" s="3"/>
    </row>
    <row r="1047711" spans="9:11" x14ac:dyDescent="0.2">
      <c r="I1047711" s="3"/>
      <c r="J1047711" s="3"/>
      <c r="K1047711" s="3"/>
    </row>
    <row r="1047712" spans="9:11" x14ac:dyDescent="0.2">
      <c r="I1047712" s="3"/>
      <c r="J1047712" s="3"/>
      <c r="K1047712" s="3"/>
    </row>
    <row r="1047713" spans="9:11" x14ac:dyDescent="0.2">
      <c r="I1047713" s="3"/>
      <c r="J1047713" s="3"/>
      <c r="K1047713" s="3"/>
    </row>
    <row r="1047714" spans="9:11" x14ac:dyDescent="0.2">
      <c r="I1047714" s="3"/>
      <c r="J1047714" s="3"/>
      <c r="K1047714" s="3"/>
    </row>
    <row r="1047715" spans="9:11" x14ac:dyDescent="0.2">
      <c r="I1047715" s="3"/>
      <c r="J1047715" s="3"/>
      <c r="K1047715" s="3"/>
    </row>
    <row r="1047716" spans="9:11" x14ac:dyDescent="0.2">
      <c r="I1047716" s="3"/>
      <c r="J1047716" s="3"/>
      <c r="K1047716" s="3"/>
    </row>
    <row r="1047717" spans="9:11" x14ac:dyDescent="0.2">
      <c r="I1047717" s="3"/>
      <c r="J1047717" s="3"/>
      <c r="K1047717" s="3"/>
    </row>
    <row r="1047718" spans="9:11" x14ac:dyDescent="0.2">
      <c r="I1047718" s="3"/>
      <c r="J1047718" s="3"/>
      <c r="K1047718" s="3"/>
    </row>
    <row r="1047719" spans="9:11" x14ac:dyDescent="0.2">
      <c r="I1047719" s="3"/>
      <c r="J1047719" s="3"/>
      <c r="K1047719" s="3"/>
    </row>
    <row r="1047720" spans="9:11" x14ac:dyDescent="0.2">
      <c r="I1047720" s="3"/>
      <c r="J1047720" s="3"/>
      <c r="K1047720" s="3"/>
    </row>
    <row r="1047721" spans="9:11" x14ac:dyDescent="0.2">
      <c r="I1047721" s="3"/>
      <c r="J1047721" s="3"/>
      <c r="K1047721" s="3"/>
    </row>
    <row r="1047722" spans="9:11" x14ac:dyDescent="0.2">
      <c r="I1047722" s="3"/>
      <c r="J1047722" s="3"/>
      <c r="K1047722" s="3"/>
    </row>
    <row r="1047723" spans="9:11" x14ac:dyDescent="0.2">
      <c r="I1047723" s="3"/>
      <c r="J1047723" s="3"/>
      <c r="K1047723" s="3"/>
    </row>
    <row r="1047724" spans="9:11" x14ac:dyDescent="0.2">
      <c r="I1047724" s="3"/>
      <c r="J1047724" s="3"/>
      <c r="K1047724" s="3"/>
    </row>
    <row r="1047725" spans="9:11" x14ac:dyDescent="0.2">
      <c r="I1047725" s="3"/>
      <c r="J1047725" s="3"/>
      <c r="K1047725" s="3"/>
    </row>
    <row r="1047726" spans="9:11" x14ac:dyDescent="0.2">
      <c r="I1047726" s="3"/>
      <c r="J1047726" s="3"/>
      <c r="K1047726" s="3"/>
    </row>
    <row r="1047727" spans="9:11" x14ac:dyDescent="0.2">
      <c r="I1047727" s="3"/>
      <c r="J1047727" s="3"/>
      <c r="K1047727" s="3"/>
    </row>
    <row r="1047728" spans="9:11" x14ac:dyDescent="0.2">
      <c r="I1047728" s="3"/>
      <c r="J1047728" s="3"/>
      <c r="K1047728" s="3"/>
    </row>
    <row r="1047729" spans="9:11" x14ac:dyDescent="0.2">
      <c r="I1047729" s="3"/>
      <c r="J1047729" s="3"/>
      <c r="K1047729" s="3"/>
    </row>
    <row r="1047730" spans="9:11" x14ac:dyDescent="0.2">
      <c r="I1047730" s="3"/>
      <c r="J1047730" s="3"/>
      <c r="K1047730" s="3"/>
    </row>
    <row r="1047731" spans="9:11" x14ac:dyDescent="0.2">
      <c r="I1047731" s="3"/>
      <c r="J1047731" s="3"/>
      <c r="K1047731" s="3"/>
    </row>
    <row r="1047732" spans="9:11" x14ac:dyDescent="0.2">
      <c r="I1047732" s="3"/>
      <c r="J1047732" s="3"/>
      <c r="K1047732" s="3"/>
    </row>
    <row r="1047733" spans="9:11" x14ac:dyDescent="0.2">
      <c r="I1047733" s="3"/>
      <c r="J1047733" s="3"/>
      <c r="K1047733" s="3"/>
    </row>
    <row r="1047734" spans="9:11" x14ac:dyDescent="0.2">
      <c r="I1047734" s="3"/>
      <c r="J1047734" s="3"/>
      <c r="K1047734" s="3"/>
    </row>
    <row r="1047735" spans="9:11" x14ac:dyDescent="0.2">
      <c r="I1047735" s="3"/>
      <c r="J1047735" s="3"/>
      <c r="K1047735" s="3"/>
    </row>
    <row r="1047736" spans="9:11" x14ac:dyDescent="0.2">
      <c r="I1047736" s="3"/>
      <c r="J1047736" s="3"/>
      <c r="K1047736" s="3"/>
    </row>
    <row r="1047737" spans="9:11" x14ac:dyDescent="0.2">
      <c r="I1047737" s="3"/>
      <c r="J1047737" s="3"/>
      <c r="K1047737" s="3"/>
    </row>
    <row r="1047738" spans="9:11" x14ac:dyDescent="0.2">
      <c r="I1047738" s="3"/>
      <c r="J1047738" s="3"/>
      <c r="K1047738" s="3"/>
    </row>
    <row r="1047739" spans="9:11" x14ac:dyDescent="0.2">
      <c r="I1047739" s="3"/>
      <c r="J1047739" s="3"/>
      <c r="K1047739" s="3"/>
    </row>
    <row r="1047740" spans="9:11" x14ac:dyDescent="0.2">
      <c r="I1047740" s="3"/>
      <c r="J1047740" s="3"/>
      <c r="K1047740" s="3"/>
    </row>
    <row r="1047741" spans="9:11" x14ac:dyDescent="0.2">
      <c r="I1047741" s="3"/>
      <c r="J1047741" s="3"/>
      <c r="K1047741" s="3"/>
    </row>
    <row r="1047742" spans="9:11" x14ac:dyDescent="0.2">
      <c r="I1047742" s="3"/>
      <c r="J1047742" s="3"/>
      <c r="K1047742" s="3"/>
    </row>
    <row r="1047743" spans="9:11" x14ac:dyDescent="0.2">
      <c r="I1047743" s="3"/>
      <c r="J1047743" s="3"/>
      <c r="K1047743" s="3"/>
    </row>
    <row r="1047744" spans="9:11" x14ac:dyDescent="0.2">
      <c r="I1047744" s="3"/>
      <c r="J1047744" s="3"/>
      <c r="K1047744" s="3"/>
    </row>
    <row r="1047745" spans="9:11" x14ac:dyDescent="0.2">
      <c r="I1047745" s="3"/>
      <c r="J1047745" s="3"/>
      <c r="K1047745" s="3"/>
    </row>
    <row r="1047746" spans="9:11" x14ac:dyDescent="0.2">
      <c r="I1047746" s="3"/>
      <c r="J1047746" s="3"/>
      <c r="K1047746" s="3"/>
    </row>
    <row r="1047747" spans="9:11" x14ac:dyDescent="0.2">
      <c r="I1047747" s="3"/>
      <c r="J1047747" s="3"/>
      <c r="K1047747" s="3"/>
    </row>
    <row r="1047748" spans="9:11" x14ac:dyDescent="0.2">
      <c r="I1047748" s="3"/>
      <c r="J1047748" s="3"/>
      <c r="K1047748" s="3"/>
    </row>
    <row r="1047749" spans="9:11" x14ac:dyDescent="0.2">
      <c r="I1047749" s="3"/>
      <c r="J1047749" s="3"/>
      <c r="K1047749" s="3"/>
    </row>
    <row r="1047750" spans="9:11" x14ac:dyDescent="0.2">
      <c r="I1047750" s="3"/>
      <c r="J1047750" s="3"/>
      <c r="K1047750" s="3"/>
    </row>
    <row r="1047751" spans="9:11" x14ac:dyDescent="0.2">
      <c r="I1047751" s="3"/>
      <c r="J1047751" s="3"/>
      <c r="K1047751" s="3"/>
    </row>
    <row r="1047752" spans="9:11" x14ac:dyDescent="0.2">
      <c r="I1047752" s="3"/>
      <c r="J1047752" s="3"/>
      <c r="K1047752" s="3"/>
    </row>
    <row r="1047753" spans="9:11" x14ac:dyDescent="0.2">
      <c r="I1047753" s="3"/>
      <c r="J1047753" s="3"/>
      <c r="K1047753" s="3"/>
    </row>
    <row r="1047754" spans="9:11" x14ac:dyDescent="0.2">
      <c r="I1047754" s="3"/>
      <c r="J1047754" s="3"/>
      <c r="K1047754" s="3"/>
    </row>
    <row r="1047755" spans="9:11" x14ac:dyDescent="0.2">
      <c r="I1047755" s="3"/>
      <c r="J1047755" s="3"/>
      <c r="K1047755" s="3"/>
    </row>
    <row r="1047756" spans="9:11" x14ac:dyDescent="0.2">
      <c r="I1047756" s="3"/>
      <c r="J1047756" s="3"/>
      <c r="K1047756" s="3"/>
    </row>
    <row r="1047757" spans="9:11" x14ac:dyDescent="0.2">
      <c r="I1047757" s="3"/>
      <c r="J1047757" s="3"/>
      <c r="K1047757" s="3"/>
    </row>
    <row r="1047758" spans="9:11" x14ac:dyDescent="0.2">
      <c r="I1047758" s="3"/>
      <c r="J1047758" s="3"/>
      <c r="K1047758" s="3"/>
    </row>
    <row r="1047759" spans="9:11" x14ac:dyDescent="0.2">
      <c r="I1047759" s="3"/>
      <c r="J1047759" s="3"/>
      <c r="K1047759" s="3"/>
    </row>
    <row r="1047760" spans="9:11" x14ac:dyDescent="0.2">
      <c r="I1047760" s="3"/>
      <c r="J1047760" s="3"/>
      <c r="K1047760" s="3"/>
    </row>
    <row r="1047761" spans="9:11" x14ac:dyDescent="0.2">
      <c r="I1047761" s="3"/>
      <c r="J1047761" s="3"/>
      <c r="K1047761" s="3"/>
    </row>
    <row r="1047762" spans="9:11" x14ac:dyDescent="0.2">
      <c r="I1047762" s="3"/>
      <c r="J1047762" s="3"/>
      <c r="K1047762" s="3"/>
    </row>
    <row r="1047763" spans="9:11" x14ac:dyDescent="0.2">
      <c r="I1047763" s="3"/>
      <c r="J1047763" s="3"/>
      <c r="K1047763" s="3"/>
    </row>
    <row r="1047764" spans="9:11" x14ac:dyDescent="0.2">
      <c r="I1047764" s="3"/>
      <c r="J1047764" s="3"/>
      <c r="K1047764" s="3"/>
    </row>
    <row r="1047765" spans="9:11" x14ac:dyDescent="0.2">
      <c r="I1047765" s="3"/>
      <c r="J1047765" s="3"/>
      <c r="K1047765" s="3"/>
    </row>
    <row r="1047766" spans="9:11" x14ac:dyDescent="0.2">
      <c r="I1047766" s="3"/>
      <c r="J1047766" s="3"/>
      <c r="K1047766" s="3"/>
    </row>
    <row r="1047767" spans="9:11" x14ac:dyDescent="0.2">
      <c r="I1047767" s="3"/>
      <c r="J1047767" s="3"/>
      <c r="K1047767" s="3"/>
    </row>
    <row r="1047768" spans="9:11" x14ac:dyDescent="0.2">
      <c r="I1047768" s="3"/>
      <c r="J1047768" s="3"/>
      <c r="K1047768" s="3"/>
    </row>
    <row r="1047769" spans="9:11" x14ac:dyDescent="0.2">
      <c r="I1047769" s="3"/>
      <c r="J1047769" s="3"/>
      <c r="K1047769" s="3"/>
    </row>
    <row r="1047770" spans="9:11" x14ac:dyDescent="0.2">
      <c r="I1047770" s="3"/>
      <c r="J1047770" s="3"/>
      <c r="K1047770" s="3"/>
    </row>
    <row r="1047771" spans="9:11" x14ac:dyDescent="0.2">
      <c r="I1047771" s="3"/>
      <c r="J1047771" s="3"/>
      <c r="K1047771" s="3"/>
    </row>
    <row r="1047772" spans="9:11" x14ac:dyDescent="0.2">
      <c r="I1047772" s="3"/>
      <c r="J1047772" s="3"/>
      <c r="K1047772" s="3"/>
    </row>
    <row r="1047773" spans="9:11" x14ac:dyDescent="0.2">
      <c r="I1047773" s="3"/>
      <c r="J1047773" s="3"/>
      <c r="K1047773" s="3"/>
    </row>
    <row r="1047774" spans="9:11" x14ac:dyDescent="0.2">
      <c r="I1047774" s="3"/>
      <c r="J1047774" s="3"/>
      <c r="K1047774" s="3"/>
    </row>
    <row r="1047775" spans="9:11" x14ac:dyDescent="0.2">
      <c r="I1047775" s="3"/>
      <c r="J1047775" s="3"/>
      <c r="K1047775" s="3"/>
    </row>
    <row r="1047776" spans="9:11" x14ac:dyDescent="0.2">
      <c r="I1047776" s="3"/>
      <c r="J1047776" s="3"/>
      <c r="K1047776" s="3"/>
    </row>
    <row r="1047777" spans="9:11" x14ac:dyDescent="0.2">
      <c r="I1047777" s="3"/>
      <c r="J1047777" s="3"/>
      <c r="K1047777" s="3"/>
    </row>
    <row r="1047778" spans="9:11" x14ac:dyDescent="0.2">
      <c r="I1047778" s="3"/>
      <c r="J1047778" s="3"/>
      <c r="K1047778" s="3"/>
    </row>
    <row r="1047779" spans="9:11" x14ac:dyDescent="0.2">
      <c r="I1047779" s="3"/>
      <c r="J1047779" s="3"/>
      <c r="K1047779" s="3"/>
    </row>
    <row r="1047780" spans="9:11" x14ac:dyDescent="0.2">
      <c r="I1047780" s="3"/>
      <c r="J1047780" s="3"/>
      <c r="K1047780" s="3"/>
    </row>
    <row r="1047781" spans="9:11" x14ac:dyDescent="0.2">
      <c r="I1047781" s="3"/>
      <c r="J1047781" s="3"/>
      <c r="K1047781" s="3"/>
    </row>
    <row r="1047782" spans="9:11" x14ac:dyDescent="0.2">
      <c r="I1047782" s="3"/>
      <c r="J1047782" s="3"/>
      <c r="K1047782" s="3"/>
    </row>
    <row r="1047783" spans="9:11" x14ac:dyDescent="0.2">
      <c r="I1047783" s="3"/>
      <c r="J1047783" s="3"/>
      <c r="K1047783" s="3"/>
    </row>
    <row r="1047784" spans="9:11" x14ac:dyDescent="0.2">
      <c r="I1047784" s="3"/>
      <c r="J1047784" s="3"/>
      <c r="K1047784" s="3"/>
    </row>
    <row r="1047785" spans="9:11" x14ac:dyDescent="0.2">
      <c r="I1047785" s="3"/>
      <c r="J1047785" s="3"/>
      <c r="K1047785" s="3"/>
    </row>
    <row r="1047786" spans="9:11" x14ac:dyDescent="0.2">
      <c r="I1047786" s="3"/>
      <c r="J1047786" s="3"/>
      <c r="K1047786" s="3"/>
    </row>
    <row r="1047787" spans="9:11" x14ac:dyDescent="0.2">
      <c r="I1047787" s="3"/>
      <c r="J1047787" s="3"/>
      <c r="K1047787" s="3"/>
    </row>
    <row r="1047788" spans="9:11" x14ac:dyDescent="0.2">
      <c r="I1047788" s="3"/>
      <c r="J1047788" s="3"/>
      <c r="K1047788" s="3"/>
    </row>
    <row r="1047789" spans="9:11" x14ac:dyDescent="0.2">
      <c r="I1047789" s="3"/>
      <c r="J1047789" s="3"/>
      <c r="K1047789" s="3"/>
    </row>
    <row r="1047790" spans="9:11" x14ac:dyDescent="0.2">
      <c r="I1047790" s="3"/>
      <c r="J1047790" s="3"/>
      <c r="K1047790" s="3"/>
    </row>
    <row r="1047791" spans="9:11" x14ac:dyDescent="0.2">
      <c r="I1047791" s="3"/>
      <c r="J1047791" s="3"/>
      <c r="K1047791" s="3"/>
    </row>
    <row r="1047792" spans="9:11" x14ac:dyDescent="0.2">
      <c r="I1047792" s="3"/>
      <c r="J1047792" s="3"/>
      <c r="K1047792" s="3"/>
    </row>
    <row r="1047793" spans="9:11" x14ac:dyDescent="0.2">
      <c r="I1047793" s="3"/>
      <c r="J1047793" s="3"/>
      <c r="K1047793" s="3"/>
    </row>
    <row r="1047794" spans="9:11" x14ac:dyDescent="0.2">
      <c r="I1047794" s="3"/>
      <c r="J1047794" s="3"/>
      <c r="K1047794" s="3"/>
    </row>
    <row r="1047795" spans="9:11" x14ac:dyDescent="0.2">
      <c r="I1047795" s="3"/>
      <c r="J1047795" s="3"/>
      <c r="K1047795" s="3"/>
    </row>
    <row r="1047796" spans="9:11" x14ac:dyDescent="0.2">
      <c r="I1047796" s="3"/>
      <c r="J1047796" s="3"/>
      <c r="K1047796" s="3"/>
    </row>
    <row r="1047797" spans="9:11" x14ac:dyDescent="0.2">
      <c r="I1047797" s="3"/>
      <c r="J1047797" s="3"/>
      <c r="K1047797" s="3"/>
    </row>
    <row r="1047798" spans="9:11" x14ac:dyDescent="0.2">
      <c r="I1047798" s="3"/>
      <c r="J1047798" s="3"/>
      <c r="K1047798" s="3"/>
    </row>
    <row r="1047799" spans="9:11" x14ac:dyDescent="0.2">
      <c r="I1047799" s="3"/>
      <c r="J1047799" s="3"/>
      <c r="K1047799" s="3"/>
    </row>
    <row r="1047800" spans="9:11" x14ac:dyDescent="0.2">
      <c r="I1047800" s="3"/>
      <c r="J1047800" s="3"/>
      <c r="K1047800" s="3"/>
    </row>
    <row r="1047801" spans="9:11" x14ac:dyDescent="0.2">
      <c r="I1047801" s="3"/>
      <c r="J1047801" s="3"/>
      <c r="K1047801" s="3"/>
    </row>
    <row r="1047802" spans="9:11" x14ac:dyDescent="0.2">
      <c r="I1047802" s="3"/>
      <c r="J1047802" s="3"/>
      <c r="K1047802" s="3"/>
    </row>
    <row r="1047803" spans="9:11" x14ac:dyDescent="0.2">
      <c r="I1047803" s="3"/>
      <c r="J1047803" s="3"/>
      <c r="K1047803" s="3"/>
    </row>
    <row r="1047804" spans="9:11" x14ac:dyDescent="0.2">
      <c r="I1047804" s="3"/>
      <c r="J1047804" s="3"/>
      <c r="K1047804" s="3"/>
    </row>
    <row r="1047805" spans="9:11" x14ac:dyDescent="0.2">
      <c r="I1047805" s="3"/>
      <c r="J1047805" s="3"/>
      <c r="K1047805" s="3"/>
    </row>
    <row r="1047806" spans="9:11" x14ac:dyDescent="0.2">
      <c r="I1047806" s="3"/>
      <c r="J1047806" s="3"/>
      <c r="K1047806" s="3"/>
    </row>
    <row r="1047807" spans="9:11" x14ac:dyDescent="0.2">
      <c r="I1047807" s="3"/>
      <c r="J1047807" s="3"/>
      <c r="K1047807" s="3"/>
    </row>
    <row r="1047808" spans="9:11" x14ac:dyDescent="0.2">
      <c r="I1047808" s="3"/>
      <c r="J1047808" s="3"/>
      <c r="K1047808" s="3"/>
    </row>
    <row r="1047809" spans="9:11" x14ac:dyDescent="0.2">
      <c r="I1047809" s="3"/>
      <c r="J1047809" s="3"/>
      <c r="K1047809" s="3"/>
    </row>
    <row r="1047810" spans="9:11" x14ac:dyDescent="0.2">
      <c r="I1047810" s="3"/>
      <c r="J1047810" s="3"/>
      <c r="K1047810" s="3"/>
    </row>
    <row r="1047811" spans="9:11" x14ac:dyDescent="0.2">
      <c r="I1047811" s="3"/>
      <c r="J1047811" s="3"/>
      <c r="K1047811" s="3"/>
    </row>
    <row r="1047812" spans="9:11" x14ac:dyDescent="0.2">
      <c r="I1047812" s="3"/>
      <c r="J1047812" s="3"/>
      <c r="K1047812" s="3"/>
    </row>
    <row r="1047813" spans="9:11" x14ac:dyDescent="0.2">
      <c r="I1047813" s="3"/>
      <c r="J1047813" s="3"/>
      <c r="K1047813" s="3"/>
    </row>
    <row r="1047814" spans="9:11" x14ac:dyDescent="0.2">
      <c r="I1047814" s="3"/>
      <c r="J1047814" s="3"/>
      <c r="K1047814" s="3"/>
    </row>
    <row r="1047815" spans="9:11" x14ac:dyDescent="0.2">
      <c r="I1047815" s="3"/>
      <c r="J1047815" s="3"/>
      <c r="K1047815" s="3"/>
    </row>
    <row r="1047816" spans="9:11" x14ac:dyDescent="0.2">
      <c r="I1047816" s="3"/>
      <c r="J1047816" s="3"/>
      <c r="K1047816" s="3"/>
    </row>
    <row r="1047817" spans="9:11" x14ac:dyDescent="0.2">
      <c r="I1047817" s="3"/>
      <c r="J1047817" s="3"/>
      <c r="K1047817" s="3"/>
    </row>
    <row r="1047818" spans="9:11" x14ac:dyDescent="0.2">
      <c r="I1047818" s="3"/>
      <c r="J1047818" s="3"/>
      <c r="K1047818" s="3"/>
    </row>
    <row r="1047819" spans="9:11" x14ac:dyDescent="0.2">
      <c r="I1047819" s="3"/>
      <c r="J1047819" s="3"/>
      <c r="K1047819" s="3"/>
    </row>
    <row r="1047820" spans="9:11" x14ac:dyDescent="0.2">
      <c r="I1047820" s="3"/>
      <c r="J1047820" s="3"/>
      <c r="K1047820" s="3"/>
    </row>
    <row r="1047821" spans="9:11" x14ac:dyDescent="0.2">
      <c r="I1047821" s="3"/>
      <c r="J1047821" s="3"/>
      <c r="K1047821" s="3"/>
    </row>
    <row r="1047822" spans="9:11" x14ac:dyDescent="0.2">
      <c r="I1047822" s="3"/>
      <c r="J1047822" s="3"/>
      <c r="K1047822" s="3"/>
    </row>
    <row r="1047823" spans="9:11" x14ac:dyDescent="0.2">
      <c r="I1047823" s="3"/>
      <c r="J1047823" s="3"/>
      <c r="K1047823" s="3"/>
    </row>
    <row r="1047824" spans="9:11" x14ac:dyDescent="0.2">
      <c r="I1047824" s="3"/>
      <c r="J1047824" s="3"/>
      <c r="K1047824" s="3"/>
    </row>
    <row r="1047825" spans="9:11" x14ac:dyDescent="0.2">
      <c r="I1047825" s="3"/>
      <c r="J1047825" s="3"/>
      <c r="K1047825" s="3"/>
    </row>
    <row r="1047826" spans="9:11" x14ac:dyDescent="0.2">
      <c r="I1047826" s="3"/>
      <c r="J1047826" s="3"/>
      <c r="K1047826" s="3"/>
    </row>
    <row r="1047827" spans="9:11" x14ac:dyDescent="0.2">
      <c r="I1047827" s="3"/>
      <c r="J1047827" s="3"/>
      <c r="K1047827" s="3"/>
    </row>
    <row r="1047828" spans="9:11" x14ac:dyDescent="0.2">
      <c r="I1047828" s="3"/>
      <c r="J1047828" s="3"/>
      <c r="K1047828" s="3"/>
    </row>
    <row r="1047829" spans="9:11" x14ac:dyDescent="0.2">
      <c r="I1047829" s="3"/>
      <c r="J1047829" s="3"/>
      <c r="K1047829" s="3"/>
    </row>
    <row r="1047830" spans="9:11" x14ac:dyDescent="0.2">
      <c r="I1047830" s="3"/>
      <c r="J1047830" s="3"/>
      <c r="K1047830" s="3"/>
    </row>
    <row r="1047831" spans="9:11" x14ac:dyDescent="0.2">
      <c r="I1047831" s="3"/>
      <c r="J1047831" s="3"/>
      <c r="K1047831" s="3"/>
    </row>
    <row r="1047832" spans="9:11" x14ac:dyDescent="0.2">
      <c r="I1047832" s="3"/>
      <c r="J1047832" s="3"/>
      <c r="K1047832" s="3"/>
    </row>
    <row r="1047833" spans="9:11" x14ac:dyDescent="0.2">
      <c r="I1047833" s="3"/>
      <c r="J1047833" s="3"/>
      <c r="K1047833" s="3"/>
    </row>
    <row r="1047834" spans="9:11" x14ac:dyDescent="0.2">
      <c r="I1047834" s="3"/>
      <c r="J1047834" s="3"/>
      <c r="K1047834" s="3"/>
    </row>
    <row r="1047835" spans="9:11" x14ac:dyDescent="0.2">
      <c r="I1047835" s="3"/>
      <c r="J1047835" s="3"/>
      <c r="K1047835" s="3"/>
    </row>
    <row r="1047836" spans="9:11" x14ac:dyDescent="0.2">
      <c r="I1047836" s="3"/>
      <c r="J1047836" s="3"/>
      <c r="K1047836" s="3"/>
    </row>
    <row r="1047837" spans="9:11" x14ac:dyDescent="0.2">
      <c r="I1047837" s="3"/>
      <c r="J1047837" s="3"/>
      <c r="K1047837" s="3"/>
    </row>
    <row r="1047838" spans="9:11" x14ac:dyDescent="0.2">
      <c r="I1047838" s="3"/>
      <c r="J1047838" s="3"/>
      <c r="K1047838" s="3"/>
    </row>
    <row r="1047839" spans="9:11" x14ac:dyDescent="0.2">
      <c r="I1047839" s="3"/>
      <c r="J1047839" s="3"/>
      <c r="K1047839" s="3"/>
    </row>
    <row r="1047840" spans="9:11" x14ac:dyDescent="0.2">
      <c r="I1047840" s="3"/>
      <c r="J1047840" s="3"/>
      <c r="K1047840" s="3"/>
    </row>
    <row r="1047841" spans="9:11" x14ac:dyDescent="0.2">
      <c r="I1047841" s="3"/>
      <c r="J1047841" s="3"/>
      <c r="K1047841" s="3"/>
    </row>
    <row r="1047842" spans="9:11" x14ac:dyDescent="0.2">
      <c r="I1047842" s="3"/>
      <c r="J1047842" s="3"/>
      <c r="K1047842" s="3"/>
    </row>
    <row r="1047843" spans="9:11" x14ac:dyDescent="0.2">
      <c r="I1047843" s="3"/>
      <c r="J1047843" s="3"/>
      <c r="K1047843" s="3"/>
    </row>
    <row r="1047844" spans="9:11" x14ac:dyDescent="0.2">
      <c r="I1047844" s="3"/>
      <c r="J1047844" s="3"/>
      <c r="K1047844" s="3"/>
    </row>
    <row r="1047845" spans="9:11" x14ac:dyDescent="0.2">
      <c r="I1047845" s="3"/>
      <c r="J1047845" s="3"/>
      <c r="K1047845" s="3"/>
    </row>
    <row r="1047846" spans="9:11" x14ac:dyDescent="0.2">
      <c r="I1047846" s="3"/>
      <c r="J1047846" s="3"/>
      <c r="K1047846" s="3"/>
    </row>
    <row r="1047847" spans="9:11" x14ac:dyDescent="0.2">
      <c r="I1047847" s="3"/>
      <c r="J1047847" s="3"/>
      <c r="K1047847" s="3"/>
    </row>
    <row r="1047848" spans="9:11" x14ac:dyDescent="0.2">
      <c r="I1047848" s="3"/>
      <c r="J1047848" s="3"/>
      <c r="K1047848" s="3"/>
    </row>
    <row r="1047849" spans="9:11" x14ac:dyDescent="0.2">
      <c r="I1047849" s="3"/>
      <c r="J1047849" s="3"/>
      <c r="K1047849" s="3"/>
    </row>
    <row r="1047850" spans="9:11" x14ac:dyDescent="0.2">
      <c r="I1047850" s="3"/>
      <c r="J1047850" s="3"/>
      <c r="K1047850" s="3"/>
    </row>
    <row r="1047851" spans="9:11" x14ac:dyDescent="0.2">
      <c r="I1047851" s="3"/>
      <c r="J1047851" s="3"/>
      <c r="K1047851" s="3"/>
    </row>
    <row r="1047852" spans="9:11" x14ac:dyDescent="0.2">
      <c r="I1047852" s="3"/>
      <c r="J1047852" s="3"/>
      <c r="K1047852" s="3"/>
    </row>
    <row r="1047853" spans="9:11" x14ac:dyDescent="0.2">
      <c r="I1047853" s="3"/>
      <c r="J1047853" s="3"/>
      <c r="K1047853" s="3"/>
    </row>
    <row r="1047854" spans="9:11" x14ac:dyDescent="0.2">
      <c r="I1047854" s="3"/>
      <c r="J1047854" s="3"/>
      <c r="K1047854" s="3"/>
    </row>
    <row r="1047855" spans="9:11" x14ac:dyDescent="0.2">
      <c r="I1047855" s="3"/>
      <c r="J1047855" s="3"/>
      <c r="K1047855" s="3"/>
    </row>
    <row r="1047856" spans="9:11" x14ac:dyDescent="0.2">
      <c r="I1047856" s="3"/>
      <c r="J1047856" s="3"/>
      <c r="K1047856" s="3"/>
    </row>
    <row r="1047857" spans="9:11" x14ac:dyDescent="0.2">
      <c r="I1047857" s="3"/>
      <c r="J1047857" s="3"/>
      <c r="K1047857" s="3"/>
    </row>
    <row r="1047858" spans="9:11" x14ac:dyDescent="0.2">
      <c r="I1047858" s="3"/>
      <c r="J1047858" s="3"/>
      <c r="K1047858" s="3"/>
    </row>
    <row r="1047859" spans="9:11" x14ac:dyDescent="0.2">
      <c r="I1047859" s="3"/>
      <c r="J1047859" s="3"/>
      <c r="K1047859" s="3"/>
    </row>
    <row r="1047860" spans="9:11" x14ac:dyDescent="0.2">
      <c r="I1047860" s="3"/>
      <c r="J1047860" s="3"/>
      <c r="K1047860" s="3"/>
    </row>
    <row r="1047861" spans="9:11" x14ac:dyDescent="0.2">
      <c r="I1047861" s="3"/>
      <c r="J1047861" s="3"/>
      <c r="K1047861" s="3"/>
    </row>
    <row r="1047862" spans="9:11" x14ac:dyDescent="0.2">
      <c r="I1047862" s="3"/>
      <c r="J1047862" s="3"/>
      <c r="K1047862" s="3"/>
    </row>
    <row r="1047863" spans="9:11" x14ac:dyDescent="0.2">
      <c r="I1047863" s="3"/>
      <c r="J1047863" s="3"/>
      <c r="K1047863" s="3"/>
    </row>
    <row r="1047864" spans="9:11" x14ac:dyDescent="0.2">
      <c r="I1047864" s="3"/>
      <c r="J1047864" s="3"/>
      <c r="K1047864" s="3"/>
    </row>
    <row r="1047865" spans="9:11" x14ac:dyDescent="0.2">
      <c r="I1047865" s="3"/>
      <c r="J1047865" s="3"/>
      <c r="K1047865" s="3"/>
    </row>
    <row r="1047866" spans="9:11" x14ac:dyDescent="0.2">
      <c r="I1047866" s="3"/>
      <c r="J1047866" s="3"/>
      <c r="K1047866" s="3"/>
    </row>
    <row r="1047867" spans="9:11" x14ac:dyDescent="0.2">
      <c r="I1047867" s="3"/>
      <c r="J1047867" s="3"/>
      <c r="K1047867" s="3"/>
    </row>
    <row r="1047868" spans="9:11" x14ac:dyDescent="0.2">
      <c r="I1047868" s="3"/>
      <c r="J1047868" s="3"/>
      <c r="K1047868" s="3"/>
    </row>
    <row r="1047869" spans="9:11" x14ac:dyDescent="0.2">
      <c r="I1047869" s="3"/>
      <c r="J1047869" s="3"/>
      <c r="K1047869" s="3"/>
    </row>
    <row r="1047870" spans="9:11" x14ac:dyDescent="0.2">
      <c r="I1047870" s="3"/>
      <c r="J1047870" s="3"/>
      <c r="K1047870" s="3"/>
    </row>
    <row r="1047871" spans="9:11" x14ac:dyDescent="0.2">
      <c r="I1047871" s="3"/>
      <c r="J1047871" s="3"/>
      <c r="K1047871" s="3"/>
    </row>
    <row r="1047872" spans="9:11" x14ac:dyDescent="0.2">
      <c r="I1047872" s="3"/>
      <c r="J1047872" s="3"/>
      <c r="K1047872" s="3"/>
    </row>
    <row r="1047873" spans="9:11" x14ac:dyDescent="0.2">
      <c r="I1047873" s="3"/>
      <c r="J1047873" s="3"/>
      <c r="K1047873" s="3"/>
    </row>
    <row r="1047874" spans="9:11" x14ac:dyDescent="0.2">
      <c r="I1047874" s="3"/>
      <c r="J1047874" s="3"/>
      <c r="K1047874" s="3"/>
    </row>
    <row r="1047875" spans="9:11" x14ac:dyDescent="0.2">
      <c r="I1047875" s="3"/>
      <c r="J1047875" s="3"/>
      <c r="K1047875" s="3"/>
    </row>
    <row r="1047876" spans="9:11" x14ac:dyDescent="0.2">
      <c r="I1047876" s="3"/>
      <c r="J1047876" s="3"/>
      <c r="K1047876" s="3"/>
    </row>
    <row r="1047877" spans="9:11" x14ac:dyDescent="0.2">
      <c r="I1047877" s="3"/>
      <c r="J1047877" s="3"/>
      <c r="K1047877" s="3"/>
    </row>
    <row r="1047878" spans="9:11" x14ac:dyDescent="0.2">
      <c r="I1047878" s="3"/>
      <c r="J1047878" s="3"/>
      <c r="K1047878" s="3"/>
    </row>
    <row r="1047879" spans="9:11" x14ac:dyDescent="0.2">
      <c r="I1047879" s="3"/>
      <c r="J1047879" s="3"/>
      <c r="K1047879" s="3"/>
    </row>
    <row r="1047880" spans="9:11" x14ac:dyDescent="0.2">
      <c r="I1047880" s="3"/>
      <c r="J1047880" s="3"/>
      <c r="K1047880" s="3"/>
    </row>
    <row r="1047881" spans="9:11" x14ac:dyDescent="0.2">
      <c r="I1047881" s="3"/>
      <c r="J1047881" s="3"/>
      <c r="K1047881" s="3"/>
    </row>
    <row r="1047882" spans="9:11" x14ac:dyDescent="0.2">
      <c r="I1047882" s="3"/>
      <c r="J1047882" s="3"/>
      <c r="K1047882" s="3"/>
    </row>
    <row r="1047883" spans="9:11" x14ac:dyDescent="0.2">
      <c r="I1047883" s="3"/>
      <c r="J1047883" s="3"/>
      <c r="K1047883" s="3"/>
    </row>
    <row r="1047884" spans="9:11" x14ac:dyDescent="0.2">
      <c r="I1047884" s="3"/>
      <c r="J1047884" s="3"/>
      <c r="K1047884" s="3"/>
    </row>
    <row r="1047885" spans="9:11" x14ac:dyDescent="0.2">
      <c r="I1047885" s="3"/>
      <c r="J1047885" s="3"/>
      <c r="K1047885" s="3"/>
    </row>
    <row r="1047886" spans="9:11" x14ac:dyDescent="0.2">
      <c r="I1047886" s="3"/>
      <c r="J1047886" s="3"/>
      <c r="K1047886" s="3"/>
    </row>
    <row r="1047887" spans="9:11" x14ac:dyDescent="0.2">
      <c r="I1047887" s="3"/>
      <c r="J1047887" s="3"/>
      <c r="K1047887" s="3"/>
    </row>
    <row r="1047888" spans="9:11" x14ac:dyDescent="0.2">
      <c r="I1047888" s="3"/>
      <c r="J1047888" s="3"/>
      <c r="K1047888" s="3"/>
    </row>
    <row r="1047889" spans="9:11" x14ac:dyDescent="0.2">
      <c r="I1047889" s="3"/>
      <c r="J1047889" s="3"/>
      <c r="K1047889" s="3"/>
    </row>
    <row r="1047890" spans="9:11" x14ac:dyDescent="0.2">
      <c r="I1047890" s="3"/>
      <c r="J1047890" s="3"/>
      <c r="K1047890" s="3"/>
    </row>
    <row r="1047891" spans="9:11" x14ac:dyDescent="0.2">
      <c r="I1047891" s="3"/>
      <c r="J1047891" s="3"/>
      <c r="K1047891" s="3"/>
    </row>
    <row r="1047892" spans="9:11" x14ac:dyDescent="0.2">
      <c r="I1047892" s="3"/>
      <c r="J1047892" s="3"/>
      <c r="K1047892" s="3"/>
    </row>
    <row r="1047893" spans="9:11" x14ac:dyDescent="0.2">
      <c r="I1047893" s="3"/>
      <c r="J1047893" s="3"/>
      <c r="K1047893" s="3"/>
    </row>
    <row r="1047894" spans="9:11" x14ac:dyDescent="0.2">
      <c r="I1047894" s="3"/>
      <c r="J1047894" s="3"/>
      <c r="K1047894" s="3"/>
    </row>
    <row r="1047895" spans="9:11" x14ac:dyDescent="0.2">
      <c r="I1047895" s="3"/>
      <c r="J1047895" s="3"/>
      <c r="K1047895" s="3"/>
    </row>
    <row r="1047896" spans="9:11" x14ac:dyDescent="0.2">
      <c r="I1047896" s="3"/>
      <c r="J1047896" s="3"/>
      <c r="K1047896" s="3"/>
    </row>
    <row r="1047897" spans="9:11" x14ac:dyDescent="0.2">
      <c r="I1047897" s="3"/>
      <c r="J1047897" s="3"/>
      <c r="K1047897" s="3"/>
    </row>
    <row r="1047898" spans="9:11" x14ac:dyDescent="0.2">
      <c r="I1047898" s="3"/>
      <c r="J1047898" s="3"/>
      <c r="K1047898" s="3"/>
    </row>
    <row r="1047899" spans="9:11" x14ac:dyDescent="0.2">
      <c r="I1047899" s="3"/>
      <c r="J1047899" s="3"/>
      <c r="K1047899" s="3"/>
    </row>
    <row r="1047900" spans="9:11" x14ac:dyDescent="0.2">
      <c r="I1047900" s="3"/>
      <c r="J1047900" s="3"/>
      <c r="K1047900" s="3"/>
    </row>
    <row r="1047901" spans="9:11" x14ac:dyDescent="0.2">
      <c r="I1047901" s="3"/>
      <c r="J1047901" s="3"/>
      <c r="K1047901" s="3"/>
    </row>
    <row r="1047902" spans="9:11" x14ac:dyDescent="0.2">
      <c r="I1047902" s="3"/>
      <c r="J1047902" s="3"/>
      <c r="K1047902" s="3"/>
    </row>
    <row r="1047903" spans="9:11" x14ac:dyDescent="0.2">
      <c r="I1047903" s="3"/>
      <c r="J1047903" s="3"/>
      <c r="K1047903" s="3"/>
    </row>
    <row r="1047904" spans="9:11" x14ac:dyDescent="0.2">
      <c r="I1047904" s="3"/>
      <c r="J1047904" s="3"/>
      <c r="K1047904" s="3"/>
    </row>
    <row r="1047905" spans="9:11" x14ac:dyDescent="0.2">
      <c r="I1047905" s="3"/>
      <c r="J1047905" s="3"/>
      <c r="K1047905" s="3"/>
    </row>
    <row r="1047906" spans="9:11" x14ac:dyDescent="0.2">
      <c r="I1047906" s="3"/>
      <c r="J1047906" s="3"/>
      <c r="K1047906" s="3"/>
    </row>
    <row r="1047907" spans="9:11" x14ac:dyDescent="0.2">
      <c r="I1047907" s="3"/>
      <c r="J1047907" s="3"/>
      <c r="K1047907" s="3"/>
    </row>
    <row r="1047908" spans="9:11" x14ac:dyDescent="0.2">
      <c r="I1047908" s="3"/>
      <c r="J1047908" s="3"/>
      <c r="K1047908" s="3"/>
    </row>
    <row r="1047909" spans="9:11" x14ac:dyDescent="0.2">
      <c r="I1047909" s="3"/>
      <c r="J1047909" s="3"/>
      <c r="K1047909" s="3"/>
    </row>
    <row r="1047910" spans="9:11" x14ac:dyDescent="0.2">
      <c r="I1047910" s="3"/>
      <c r="J1047910" s="3"/>
      <c r="K1047910" s="3"/>
    </row>
    <row r="1047911" spans="9:11" x14ac:dyDescent="0.2">
      <c r="I1047911" s="3"/>
      <c r="J1047911" s="3"/>
      <c r="K1047911" s="3"/>
    </row>
    <row r="1047912" spans="9:11" x14ac:dyDescent="0.2">
      <c r="I1047912" s="3"/>
      <c r="J1047912" s="3"/>
      <c r="K1047912" s="3"/>
    </row>
    <row r="1047913" spans="9:11" x14ac:dyDescent="0.2">
      <c r="I1047913" s="3"/>
      <c r="J1047913" s="3"/>
      <c r="K1047913" s="3"/>
    </row>
    <row r="1047914" spans="9:11" x14ac:dyDescent="0.2">
      <c r="I1047914" s="3"/>
      <c r="J1047914" s="3"/>
      <c r="K1047914" s="3"/>
    </row>
    <row r="1047915" spans="9:11" x14ac:dyDescent="0.2">
      <c r="I1047915" s="3"/>
      <c r="J1047915" s="3"/>
      <c r="K1047915" s="3"/>
    </row>
    <row r="1047916" spans="9:11" x14ac:dyDescent="0.2">
      <c r="I1047916" s="3"/>
      <c r="J1047916" s="3"/>
      <c r="K1047916" s="3"/>
    </row>
    <row r="1047917" spans="9:11" x14ac:dyDescent="0.2">
      <c r="I1047917" s="3"/>
      <c r="J1047917" s="3"/>
      <c r="K1047917" s="3"/>
    </row>
    <row r="1047918" spans="9:11" x14ac:dyDescent="0.2">
      <c r="I1047918" s="3"/>
      <c r="J1047918" s="3"/>
      <c r="K1047918" s="3"/>
    </row>
    <row r="1047919" spans="9:11" x14ac:dyDescent="0.2">
      <c r="I1047919" s="3"/>
      <c r="J1047919" s="3"/>
      <c r="K1047919" s="3"/>
    </row>
    <row r="1047920" spans="9:11" x14ac:dyDescent="0.2">
      <c r="I1047920" s="3"/>
      <c r="J1047920" s="3"/>
      <c r="K1047920" s="3"/>
    </row>
    <row r="1047921" spans="9:11" x14ac:dyDescent="0.2">
      <c r="I1047921" s="3"/>
      <c r="J1047921" s="3"/>
      <c r="K1047921" s="3"/>
    </row>
    <row r="1047922" spans="9:11" x14ac:dyDescent="0.2">
      <c r="I1047922" s="3"/>
      <c r="J1047922" s="3"/>
      <c r="K1047922" s="3"/>
    </row>
    <row r="1047923" spans="9:11" x14ac:dyDescent="0.2">
      <c r="I1047923" s="3"/>
      <c r="J1047923" s="3"/>
      <c r="K1047923" s="3"/>
    </row>
    <row r="1047924" spans="9:11" x14ac:dyDescent="0.2">
      <c r="I1047924" s="3"/>
      <c r="J1047924" s="3"/>
      <c r="K1047924" s="3"/>
    </row>
    <row r="1047925" spans="9:11" x14ac:dyDescent="0.2">
      <c r="I1047925" s="3"/>
      <c r="J1047925" s="3"/>
      <c r="K1047925" s="3"/>
    </row>
    <row r="1047926" spans="9:11" x14ac:dyDescent="0.2">
      <c r="I1047926" s="3"/>
      <c r="J1047926" s="3"/>
      <c r="K1047926" s="3"/>
    </row>
    <row r="1047927" spans="9:11" x14ac:dyDescent="0.2">
      <c r="I1047927" s="3"/>
      <c r="J1047927" s="3"/>
      <c r="K1047927" s="3"/>
    </row>
    <row r="1047928" spans="9:11" x14ac:dyDescent="0.2">
      <c r="I1047928" s="3"/>
      <c r="J1047928" s="3"/>
      <c r="K1047928" s="3"/>
    </row>
    <row r="1047929" spans="9:11" x14ac:dyDescent="0.2">
      <c r="I1047929" s="3"/>
      <c r="J1047929" s="3"/>
      <c r="K1047929" s="3"/>
    </row>
    <row r="1047930" spans="9:11" x14ac:dyDescent="0.2">
      <c r="I1047930" s="3"/>
      <c r="J1047930" s="3"/>
      <c r="K1047930" s="3"/>
    </row>
    <row r="1047931" spans="9:11" x14ac:dyDescent="0.2">
      <c r="I1047931" s="3"/>
      <c r="J1047931" s="3"/>
      <c r="K1047931" s="3"/>
    </row>
    <row r="1047932" spans="9:11" x14ac:dyDescent="0.2">
      <c r="I1047932" s="3"/>
      <c r="J1047932" s="3"/>
      <c r="K1047932" s="3"/>
    </row>
    <row r="1047933" spans="9:11" x14ac:dyDescent="0.2">
      <c r="I1047933" s="3"/>
      <c r="J1047933" s="3"/>
      <c r="K1047933" s="3"/>
    </row>
    <row r="1047934" spans="9:11" x14ac:dyDescent="0.2">
      <c r="I1047934" s="3"/>
      <c r="J1047934" s="3"/>
      <c r="K1047934" s="3"/>
    </row>
    <row r="1047935" spans="9:11" x14ac:dyDescent="0.2">
      <c r="I1047935" s="3"/>
      <c r="J1047935" s="3"/>
      <c r="K1047935" s="3"/>
    </row>
    <row r="1047936" spans="9:11" x14ac:dyDescent="0.2">
      <c r="I1047936" s="3"/>
      <c r="J1047936" s="3"/>
      <c r="K1047936" s="3"/>
    </row>
    <row r="1047937" spans="9:11" x14ac:dyDescent="0.2">
      <c r="I1047937" s="3"/>
      <c r="J1047937" s="3"/>
      <c r="K1047937" s="3"/>
    </row>
    <row r="1047938" spans="9:11" x14ac:dyDescent="0.2">
      <c r="I1047938" s="3"/>
      <c r="J1047938" s="3"/>
      <c r="K1047938" s="3"/>
    </row>
    <row r="1047939" spans="9:11" x14ac:dyDescent="0.2">
      <c r="I1047939" s="3"/>
      <c r="J1047939" s="3"/>
      <c r="K1047939" s="3"/>
    </row>
    <row r="1047940" spans="9:11" x14ac:dyDescent="0.2">
      <c r="I1047940" s="3"/>
      <c r="J1047940" s="3"/>
      <c r="K1047940" s="3"/>
    </row>
    <row r="1047941" spans="9:11" x14ac:dyDescent="0.2">
      <c r="I1047941" s="3"/>
      <c r="J1047941" s="3"/>
      <c r="K1047941" s="3"/>
    </row>
    <row r="1047942" spans="9:11" x14ac:dyDescent="0.2">
      <c r="I1047942" s="3"/>
      <c r="J1047942" s="3"/>
      <c r="K1047942" s="3"/>
    </row>
    <row r="1047943" spans="9:11" x14ac:dyDescent="0.2">
      <c r="I1047943" s="3"/>
      <c r="J1047943" s="3"/>
      <c r="K1047943" s="3"/>
    </row>
    <row r="1047944" spans="9:11" x14ac:dyDescent="0.2">
      <c r="I1047944" s="3"/>
      <c r="J1047944" s="3"/>
      <c r="K1047944" s="3"/>
    </row>
    <row r="1047945" spans="9:11" x14ac:dyDescent="0.2">
      <c r="I1047945" s="3"/>
      <c r="J1047945" s="3"/>
      <c r="K1047945" s="3"/>
    </row>
    <row r="1047946" spans="9:11" x14ac:dyDescent="0.2">
      <c r="I1047946" s="3"/>
      <c r="J1047946" s="3"/>
      <c r="K1047946" s="3"/>
    </row>
    <row r="1047947" spans="9:11" x14ac:dyDescent="0.2">
      <c r="I1047947" s="3"/>
      <c r="J1047947" s="3"/>
      <c r="K1047947" s="3"/>
    </row>
    <row r="1047948" spans="9:11" x14ac:dyDescent="0.2">
      <c r="I1047948" s="3"/>
      <c r="J1047948" s="3"/>
      <c r="K1047948" s="3"/>
    </row>
    <row r="1047949" spans="9:11" x14ac:dyDescent="0.2">
      <c r="I1047949" s="3"/>
      <c r="J1047949" s="3"/>
      <c r="K1047949" s="3"/>
    </row>
    <row r="1047950" spans="9:11" x14ac:dyDescent="0.2">
      <c r="I1047950" s="3"/>
      <c r="J1047950" s="3"/>
      <c r="K1047950" s="3"/>
    </row>
    <row r="1047951" spans="9:11" x14ac:dyDescent="0.2">
      <c r="I1047951" s="3"/>
      <c r="J1047951" s="3"/>
      <c r="K1047951" s="3"/>
    </row>
    <row r="1047952" spans="9:11" x14ac:dyDescent="0.2">
      <c r="I1047952" s="3"/>
      <c r="J1047952" s="3"/>
      <c r="K1047952" s="3"/>
    </row>
    <row r="1047953" spans="9:11" x14ac:dyDescent="0.2">
      <c r="I1047953" s="3"/>
      <c r="J1047953" s="3"/>
      <c r="K1047953" s="3"/>
    </row>
    <row r="1047954" spans="9:11" x14ac:dyDescent="0.2">
      <c r="I1047954" s="3"/>
      <c r="J1047954" s="3"/>
      <c r="K1047954" s="3"/>
    </row>
    <row r="1047955" spans="9:11" x14ac:dyDescent="0.2">
      <c r="I1047955" s="3"/>
      <c r="J1047955" s="3"/>
      <c r="K1047955" s="3"/>
    </row>
    <row r="1047956" spans="9:11" x14ac:dyDescent="0.2">
      <c r="I1047956" s="3"/>
      <c r="J1047956" s="3"/>
      <c r="K1047956" s="3"/>
    </row>
    <row r="1047957" spans="9:11" x14ac:dyDescent="0.2">
      <c r="I1047957" s="3"/>
      <c r="J1047957" s="3"/>
      <c r="K1047957" s="3"/>
    </row>
    <row r="1047958" spans="9:11" x14ac:dyDescent="0.2">
      <c r="I1047958" s="3"/>
      <c r="J1047958" s="3"/>
      <c r="K1047958" s="3"/>
    </row>
    <row r="1047959" spans="9:11" x14ac:dyDescent="0.2">
      <c r="I1047959" s="3"/>
      <c r="J1047959" s="3"/>
      <c r="K1047959" s="3"/>
    </row>
    <row r="1047960" spans="9:11" x14ac:dyDescent="0.2">
      <c r="I1047960" s="3"/>
      <c r="J1047960" s="3"/>
      <c r="K1047960" s="3"/>
    </row>
    <row r="1047961" spans="9:11" x14ac:dyDescent="0.2">
      <c r="I1047961" s="3"/>
      <c r="J1047961" s="3"/>
      <c r="K1047961" s="3"/>
    </row>
    <row r="1047962" spans="9:11" x14ac:dyDescent="0.2">
      <c r="I1047962" s="3"/>
      <c r="J1047962" s="3"/>
      <c r="K1047962" s="3"/>
    </row>
    <row r="1047963" spans="9:11" x14ac:dyDescent="0.2">
      <c r="I1047963" s="3"/>
      <c r="J1047963" s="3"/>
      <c r="K1047963" s="3"/>
    </row>
    <row r="1047964" spans="9:11" x14ac:dyDescent="0.2">
      <c r="I1047964" s="3"/>
      <c r="J1047964" s="3"/>
      <c r="K1047964" s="3"/>
    </row>
    <row r="1047965" spans="9:11" x14ac:dyDescent="0.2">
      <c r="I1047965" s="3"/>
      <c r="J1047965" s="3"/>
      <c r="K1047965" s="3"/>
    </row>
    <row r="1047966" spans="9:11" x14ac:dyDescent="0.2">
      <c r="I1047966" s="3"/>
      <c r="J1047966" s="3"/>
      <c r="K1047966" s="3"/>
    </row>
    <row r="1047967" spans="9:11" x14ac:dyDescent="0.2">
      <c r="I1047967" s="3"/>
      <c r="J1047967" s="3"/>
      <c r="K1047967" s="3"/>
    </row>
    <row r="1047968" spans="9:11" x14ac:dyDescent="0.2">
      <c r="I1047968" s="3"/>
      <c r="J1047968" s="3"/>
      <c r="K1047968" s="3"/>
    </row>
    <row r="1047969" spans="9:11" x14ac:dyDescent="0.2">
      <c r="I1047969" s="3"/>
      <c r="J1047969" s="3"/>
      <c r="K1047969" s="3"/>
    </row>
    <row r="1047970" spans="9:11" x14ac:dyDescent="0.2">
      <c r="I1047970" s="3"/>
      <c r="J1047970" s="3"/>
      <c r="K1047970" s="3"/>
    </row>
    <row r="1047971" spans="9:11" x14ac:dyDescent="0.2">
      <c r="I1047971" s="3"/>
      <c r="J1047971" s="3"/>
      <c r="K1047971" s="3"/>
    </row>
    <row r="1047972" spans="9:11" x14ac:dyDescent="0.2">
      <c r="I1047972" s="3"/>
      <c r="J1047972" s="3"/>
      <c r="K1047972" s="3"/>
    </row>
    <row r="1047973" spans="9:11" x14ac:dyDescent="0.2">
      <c r="I1047973" s="3"/>
      <c r="J1047973" s="3"/>
      <c r="K1047973" s="3"/>
    </row>
    <row r="1047974" spans="9:11" x14ac:dyDescent="0.2">
      <c r="I1047974" s="3"/>
      <c r="J1047974" s="3"/>
      <c r="K1047974" s="3"/>
    </row>
    <row r="1047975" spans="9:11" x14ac:dyDescent="0.2">
      <c r="I1047975" s="3"/>
      <c r="J1047975" s="3"/>
      <c r="K1047975" s="3"/>
    </row>
    <row r="1047976" spans="9:11" x14ac:dyDescent="0.2">
      <c r="I1047976" s="3"/>
      <c r="J1047976" s="3"/>
      <c r="K1047976" s="3"/>
    </row>
    <row r="1047977" spans="9:11" x14ac:dyDescent="0.2">
      <c r="I1047977" s="3"/>
      <c r="J1047977" s="3"/>
      <c r="K1047977" s="3"/>
    </row>
    <row r="1047978" spans="9:11" x14ac:dyDescent="0.2">
      <c r="I1047978" s="3"/>
      <c r="J1047978" s="3"/>
      <c r="K1047978" s="3"/>
    </row>
    <row r="1047979" spans="9:11" x14ac:dyDescent="0.2">
      <c r="I1047979" s="3"/>
      <c r="J1047979" s="3"/>
      <c r="K1047979" s="3"/>
    </row>
    <row r="1047980" spans="9:11" x14ac:dyDescent="0.2">
      <c r="I1047980" s="3"/>
      <c r="J1047980" s="3"/>
      <c r="K1047980" s="3"/>
    </row>
    <row r="1047981" spans="9:11" x14ac:dyDescent="0.2">
      <c r="I1047981" s="3"/>
      <c r="J1047981" s="3"/>
      <c r="K1047981" s="3"/>
    </row>
    <row r="1047982" spans="9:11" x14ac:dyDescent="0.2">
      <c r="I1047982" s="3"/>
      <c r="J1047982" s="3"/>
      <c r="K1047982" s="3"/>
    </row>
    <row r="1047983" spans="9:11" x14ac:dyDescent="0.2">
      <c r="I1047983" s="3"/>
      <c r="J1047983" s="3"/>
      <c r="K1047983" s="3"/>
    </row>
    <row r="1047984" spans="9:11" x14ac:dyDescent="0.2">
      <c r="I1047984" s="3"/>
      <c r="J1047984" s="3"/>
      <c r="K1047984" s="3"/>
    </row>
    <row r="1047985" spans="9:11" x14ac:dyDescent="0.2">
      <c r="I1047985" s="3"/>
      <c r="J1047985" s="3"/>
      <c r="K1047985" s="3"/>
    </row>
    <row r="1047986" spans="9:11" x14ac:dyDescent="0.2">
      <c r="I1047986" s="3"/>
      <c r="J1047986" s="3"/>
      <c r="K1047986" s="3"/>
    </row>
    <row r="1047987" spans="9:11" x14ac:dyDescent="0.2">
      <c r="I1047987" s="3"/>
      <c r="J1047987" s="3"/>
      <c r="K1047987" s="3"/>
    </row>
    <row r="1047988" spans="9:11" x14ac:dyDescent="0.2">
      <c r="I1047988" s="3"/>
      <c r="J1047988" s="3"/>
      <c r="K1047988" s="3"/>
    </row>
    <row r="1047989" spans="9:11" x14ac:dyDescent="0.2">
      <c r="I1047989" s="3"/>
      <c r="J1047989" s="3"/>
      <c r="K1047989" s="3"/>
    </row>
    <row r="1047990" spans="9:11" x14ac:dyDescent="0.2">
      <c r="I1047990" s="3"/>
      <c r="J1047990" s="3"/>
      <c r="K1047990" s="3"/>
    </row>
    <row r="1047991" spans="9:11" x14ac:dyDescent="0.2">
      <c r="I1047991" s="3"/>
      <c r="J1047991" s="3"/>
      <c r="K1047991" s="3"/>
    </row>
    <row r="1047992" spans="9:11" x14ac:dyDescent="0.2">
      <c r="I1047992" s="3"/>
      <c r="J1047992" s="3"/>
      <c r="K1047992" s="3"/>
    </row>
    <row r="1047993" spans="9:11" x14ac:dyDescent="0.2">
      <c r="I1047993" s="3"/>
      <c r="J1047993" s="3"/>
      <c r="K1047993" s="3"/>
    </row>
    <row r="1047994" spans="9:11" x14ac:dyDescent="0.2">
      <c r="I1047994" s="3"/>
      <c r="J1047994" s="3"/>
      <c r="K1047994" s="3"/>
    </row>
    <row r="1047995" spans="9:11" x14ac:dyDescent="0.2">
      <c r="I1047995" s="3"/>
      <c r="J1047995" s="3"/>
      <c r="K1047995" s="3"/>
    </row>
    <row r="1047996" spans="9:11" x14ac:dyDescent="0.2">
      <c r="I1047996" s="3"/>
      <c r="J1047996" s="3"/>
      <c r="K1047996" s="3"/>
    </row>
    <row r="1047997" spans="9:11" x14ac:dyDescent="0.2">
      <c r="I1047997" s="3"/>
      <c r="J1047997" s="3"/>
      <c r="K1047997" s="3"/>
    </row>
    <row r="1047998" spans="9:11" x14ac:dyDescent="0.2">
      <c r="I1047998" s="3"/>
      <c r="J1047998" s="3"/>
      <c r="K1047998" s="3"/>
    </row>
    <row r="1047999" spans="9:11" x14ac:dyDescent="0.2">
      <c r="I1047999" s="3"/>
      <c r="J1047999" s="3"/>
      <c r="K1047999" s="3"/>
    </row>
    <row r="1048000" spans="9:11" x14ac:dyDescent="0.2">
      <c r="I1048000" s="3"/>
      <c r="J1048000" s="3"/>
      <c r="K1048000" s="3"/>
    </row>
    <row r="1048001" spans="9:11" x14ac:dyDescent="0.2">
      <c r="I1048001" s="3"/>
      <c r="J1048001" s="3"/>
      <c r="K1048001" s="3"/>
    </row>
    <row r="1048002" spans="9:11" x14ac:dyDescent="0.2">
      <c r="I1048002" s="3"/>
      <c r="J1048002" s="3"/>
      <c r="K1048002" s="3"/>
    </row>
    <row r="1048003" spans="9:11" x14ac:dyDescent="0.2">
      <c r="I1048003" s="3"/>
      <c r="J1048003" s="3"/>
      <c r="K1048003" s="3"/>
    </row>
    <row r="1048004" spans="9:11" x14ac:dyDescent="0.2">
      <c r="I1048004" s="3"/>
      <c r="J1048004" s="3"/>
      <c r="K1048004" s="3"/>
    </row>
    <row r="1048005" spans="9:11" x14ac:dyDescent="0.2">
      <c r="I1048005" s="3"/>
      <c r="J1048005" s="3"/>
      <c r="K1048005" s="3"/>
    </row>
    <row r="1048006" spans="9:11" x14ac:dyDescent="0.2">
      <c r="I1048006" s="3"/>
      <c r="J1048006" s="3"/>
      <c r="K1048006" s="3"/>
    </row>
    <row r="1048007" spans="9:11" x14ac:dyDescent="0.2">
      <c r="I1048007" s="3"/>
      <c r="J1048007" s="3"/>
      <c r="K1048007" s="3"/>
    </row>
    <row r="1048008" spans="9:11" x14ac:dyDescent="0.2">
      <c r="I1048008" s="3"/>
      <c r="J1048008" s="3"/>
      <c r="K1048008" s="3"/>
    </row>
    <row r="1048009" spans="9:11" x14ac:dyDescent="0.2">
      <c r="I1048009" s="3"/>
      <c r="J1048009" s="3"/>
      <c r="K1048009" s="3"/>
    </row>
    <row r="1048010" spans="9:11" x14ac:dyDescent="0.2">
      <c r="I1048010" s="3"/>
      <c r="J1048010" s="3"/>
      <c r="K1048010" s="3"/>
    </row>
    <row r="1048011" spans="9:11" x14ac:dyDescent="0.2">
      <c r="I1048011" s="3"/>
      <c r="J1048011" s="3"/>
      <c r="K1048011" s="3"/>
    </row>
    <row r="1048012" spans="9:11" x14ac:dyDescent="0.2">
      <c r="I1048012" s="3"/>
      <c r="J1048012" s="3"/>
      <c r="K1048012" s="3"/>
    </row>
    <row r="1048013" spans="9:11" x14ac:dyDescent="0.2">
      <c r="I1048013" s="3"/>
      <c r="J1048013" s="3"/>
      <c r="K1048013" s="3"/>
    </row>
    <row r="1048014" spans="9:11" x14ac:dyDescent="0.2">
      <c r="I1048014" s="3"/>
      <c r="J1048014" s="3"/>
      <c r="K1048014" s="3"/>
    </row>
    <row r="1048015" spans="9:11" x14ac:dyDescent="0.2">
      <c r="I1048015" s="3"/>
      <c r="J1048015" s="3"/>
      <c r="K1048015" s="3"/>
    </row>
    <row r="1048016" spans="9:11" x14ac:dyDescent="0.2">
      <c r="I1048016" s="3"/>
      <c r="J1048016" s="3"/>
      <c r="K1048016" s="3"/>
    </row>
    <row r="1048017" spans="9:11" x14ac:dyDescent="0.2">
      <c r="I1048017" s="3"/>
      <c r="J1048017" s="3"/>
      <c r="K1048017" s="3"/>
    </row>
    <row r="1048018" spans="9:11" x14ac:dyDescent="0.2">
      <c r="I1048018" s="3"/>
      <c r="J1048018" s="3"/>
      <c r="K1048018" s="3"/>
    </row>
    <row r="1048019" spans="9:11" x14ac:dyDescent="0.2">
      <c r="I1048019" s="3"/>
      <c r="J1048019" s="3"/>
      <c r="K1048019" s="3"/>
    </row>
    <row r="1048020" spans="9:11" x14ac:dyDescent="0.2">
      <c r="I1048020" s="3"/>
      <c r="J1048020" s="3"/>
      <c r="K1048020" s="3"/>
    </row>
    <row r="1048021" spans="9:11" x14ac:dyDescent="0.2">
      <c r="I1048021" s="3"/>
      <c r="J1048021" s="3"/>
      <c r="K1048021" s="3"/>
    </row>
    <row r="1048022" spans="9:11" x14ac:dyDescent="0.2">
      <c r="I1048022" s="3"/>
      <c r="J1048022" s="3"/>
      <c r="K1048022" s="3"/>
    </row>
    <row r="1048023" spans="9:11" x14ac:dyDescent="0.2">
      <c r="I1048023" s="3"/>
      <c r="J1048023" s="3"/>
      <c r="K1048023" s="3"/>
    </row>
    <row r="1048024" spans="9:11" x14ac:dyDescent="0.2">
      <c r="I1048024" s="3"/>
      <c r="J1048024" s="3"/>
      <c r="K1048024" s="3"/>
    </row>
    <row r="1048025" spans="9:11" x14ac:dyDescent="0.2">
      <c r="I1048025" s="3"/>
      <c r="J1048025" s="3"/>
      <c r="K1048025" s="3"/>
    </row>
    <row r="1048026" spans="9:11" x14ac:dyDescent="0.2">
      <c r="I1048026" s="3"/>
      <c r="J1048026" s="3"/>
      <c r="K1048026" s="3"/>
    </row>
    <row r="1048027" spans="9:11" x14ac:dyDescent="0.2">
      <c r="I1048027" s="3"/>
      <c r="J1048027" s="3"/>
      <c r="K1048027" s="3"/>
    </row>
    <row r="1048028" spans="9:11" x14ac:dyDescent="0.2">
      <c r="I1048028" s="3"/>
      <c r="J1048028" s="3"/>
      <c r="K1048028" s="3"/>
    </row>
    <row r="1048029" spans="9:11" x14ac:dyDescent="0.2">
      <c r="I1048029" s="3"/>
      <c r="J1048029" s="3"/>
      <c r="K1048029" s="3"/>
    </row>
    <row r="1048030" spans="9:11" x14ac:dyDescent="0.2">
      <c r="I1048030" s="3"/>
      <c r="J1048030" s="3"/>
      <c r="K1048030" s="3"/>
    </row>
    <row r="1048031" spans="9:11" x14ac:dyDescent="0.2">
      <c r="I1048031" s="3"/>
      <c r="J1048031" s="3"/>
      <c r="K1048031" s="3"/>
    </row>
    <row r="1048032" spans="9:11" x14ac:dyDescent="0.2">
      <c r="I1048032" s="3"/>
      <c r="J1048032" s="3"/>
      <c r="K1048032" s="3"/>
    </row>
    <row r="1048033" spans="9:11" x14ac:dyDescent="0.2">
      <c r="I1048033" s="3"/>
      <c r="J1048033" s="3"/>
      <c r="K1048033" s="3"/>
    </row>
    <row r="1048034" spans="9:11" x14ac:dyDescent="0.2">
      <c r="I1048034" s="3"/>
      <c r="J1048034" s="3"/>
      <c r="K1048034" s="3"/>
    </row>
    <row r="1048035" spans="9:11" x14ac:dyDescent="0.2">
      <c r="I1048035" s="3"/>
      <c r="J1048035" s="3"/>
      <c r="K1048035" s="3"/>
    </row>
    <row r="1048036" spans="9:11" x14ac:dyDescent="0.2">
      <c r="I1048036" s="3"/>
      <c r="J1048036" s="3"/>
      <c r="K1048036" s="3"/>
    </row>
    <row r="1048037" spans="9:11" x14ac:dyDescent="0.2">
      <c r="I1048037" s="3"/>
      <c r="J1048037" s="3"/>
      <c r="K1048037" s="3"/>
    </row>
    <row r="1048038" spans="9:11" x14ac:dyDescent="0.2">
      <c r="I1048038" s="3"/>
      <c r="J1048038" s="3"/>
      <c r="K1048038" s="3"/>
    </row>
    <row r="1048039" spans="9:11" x14ac:dyDescent="0.2">
      <c r="I1048039" s="3"/>
      <c r="J1048039" s="3"/>
      <c r="K1048039" s="3"/>
    </row>
    <row r="1048040" spans="9:11" x14ac:dyDescent="0.2">
      <c r="I1048040" s="3"/>
      <c r="J1048040" s="3"/>
      <c r="K1048040" s="3"/>
    </row>
    <row r="1048041" spans="9:11" x14ac:dyDescent="0.2">
      <c r="I1048041" s="3"/>
      <c r="J1048041" s="3"/>
      <c r="K1048041" s="3"/>
    </row>
    <row r="1048042" spans="9:11" x14ac:dyDescent="0.2">
      <c r="I1048042" s="3"/>
      <c r="J1048042" s="3"/>
      <c r="K1048042" s="3"/>
    </row>
    <row r="1048043" spans="9:11" x14ac:dyDescent="0.2">
      <c r="I1048043" s="3"/>
      <c r="J1048043" s="3"/>
      <c r="K1048043" s="3"/>
    </row>
    <row r="1048044" spans="9:11" x14ac:dyDescent="0.2">
      <c r="I1048044" s="3"/>
      <c r="J1048044" s="3"/>
      <c r="K1048044" s="3"/>
    </row>
    <row r="1048045" spans="9:11" x14ac:dyDescent="0.2">
      <c r="I1048045" s="3"/>
      <c r="J1048045" s="3"/>
      <c r="K1048045" s="3"/>
    </row>
    <row r="1048046" spans="9:11" x14ac:dyDescent="0.2">
      <c r="I1048046" s="3"/>
      <c r="J1048046" s="3"/>
      <c r="K1048046" s="3"/>
    </row>
    <row r="1048047" spans="9:11" x14ac:dyDescent="0.2">
      <c r="I1048047" s="3"/>
      <c r="J1048047" s="3"/>
      <c r="K1048047" s="3"/>
    </row>
    <row r="1048048" spans="9:11" x14ac:dyDescent="0.2">
      <c r="I1048048" s="3"/>
      <c r="J1048048" s="3"/>
      <c r="K1048048" s="3"/>
    </row>
    <row r="1048049" spans="9:11" x14ac:dyDescent="0.2">
      <c r="I1048049" s="3"/>
      <c r="J1048049" s="3"/>
      <c r="K1048049" s="3"/>
    </row>
    <row r="1048050" spans="9:11" x14ac:dyDescent="0.2">
      <c r="I1048050" s="3"/>
      <c r="J1048050" s="3"/>
      <c r="K1048050" s="3"/>
    </row>
    <row r="1048051" spans="9:11" x14ac:dyDescent="0.2">
      <c r="I1048051" s="3"/>
      <c r="J1048051" s="3"/>
      <c r="K1048051" s="3"/>
    </row>
    <row r="1048052" spans="9:11" x14ac:dyDescent="0.2">
      <c r="I1048052" s="3"/>
      <c r="J1048052" s="3"/>
      <c r="K1048052" s="3"/>
    </row>
    <row r="1048053" spans="9:11" x14ac:dyDescent="0.2">
      <c r="I1048053" s="3"/>
      <c r="J1048053" s="3"/>
      <c r="K1048053" s="3"/>
    </row>
    <row r="1048054" spans="9:11" x14ac:dyDescent="0.2">
      <c r="I1048054" s="3"/>
      <c r="J1048054" s="3"/>
      <c r="K1048054" s="3"/>
    </row>
    <row r="1048055" spans="9:11" x14ac:dyDescent="0.2">
      <c r="I1048055" s="3"/>
      <c r="J1048055" s="3"/>
      <c r="K1048055" s="3"/>
    </row>
    <row r="1048056" spans="9:11" x14ac:dyDescent="0.2">
      <c r="I1048056" s="3"/>
      <c r="J1048056" s="3"/>
      <c r="K1048056" s="3"/>
    </row>
    <row r="1048057" spans="9:11" x14ac:dyDescent="0.2">
      <c r="I1048057" s="3"/>
      <c r="J1048057" s="3"/>
      <c r="K1048057" s="3"/>
    </row>
    <row r="1048058" spans="9:11" x14ac:dyDescent="0.2">
      <c r="I1048058" s="3"/>
      <c r="J1048058" s="3"/>
      <c r="K1048058" s="3"/>
    </row>
    <row r="1048059" spans="9:11" x14ac:dyDescent="0.2">
      <c r="I1048059" s="3"/>
      <c r="J1048059" s="3"/>
      <c r="K1048059" s="3"/>
    </row>
    <row r="1048060" spans="9:11" x14ac:dyDescent="0.2">
      <c r="I1048060" s="3"/>
      <c r="J1048060" s="3"/>
      <c r="K1048060" s="3"/>
    </row>
    <row r="1048061" spans="9:11" x14ac:dyDescent="0.2">
      <c r="I1048061" s="3"/>
      <c r="J1048061" s="3"/>
      <c r="K1048061" s="3"/>
    </row>
    <row r="1048062" spans="9:11" x14ac:dyDescent="0.2">
      <c r="I1048062" s="3"/>
      <c r="J1048062" s="3"/>
      <c r="K1048062" s="3"/>
    </row>
    <row r="1048063" spans="9:11" x14ac:dyDescent="0.2">
      <c r="I1048063" s="3"/>
      <c r="J1048063" s="3"/>
      <c r="K1048063" s="3"/>
    </row>
    <row r="1048064" spans="9:11" x14ac:dyDescent="0.2">
      <c r="I1048064" s="3"/>
      <c r="J1048064" s="3"/>
      <c r="K1048064" s="3"/>
    </row>
    <row r="1048065" spans="9:11" x14ac:dyDescent="0.2">
      <c r="I1048065" s="3"/>
      <c r="J1048065" s="3"/>
      <c r="K1048065" s="3"/>
    </row>
    <row r="1048066" spans="9:11" x14ac:dyDescent="0.2">
      <c r="I1048066" s="3"/>
      <c r="J1048066" s="3"/>
      <c r="K1048066" s="3"/>
    </row>
    <row r="1048067" spans="9:11" x14ac:dyDescent="0.2">
      <c r="I1048067" s="3"/>
      <c r="J1048067" s="3"/>
      <c r="K1048067" s="3"/>
    </row>
    <row r="1048068" spans="9:11" x14ac:dyDescent="0.2">
      <c r="I1048068" s="3"/>
      <c r="J1048068" s="3"/>
      <c r="K1048068" s="3"/>
    </row>
    <row r="1048069" spans="9:11" x14ac:dyDescent="0.2">
      <c r="I1048069" s="3"/>
      <c r="J1048069" s="3"/>
      <c r="K1048069" s="3"/>
    </row>
    <row r="1048070" spans="9:11" x14ac:dyDescent="0.2">
      <c r="I1048070" s="3"/>
      <c r="J1048070" s="3"/>
      <c r="K1048070" s="3"/>
    </row>
    <row r="1048071" spans="9:11" x14ac:dyDescent="0.2">
      <c r="I1048071" s="3"/>
      <c r="J1048071" s="3"/>
      <c r="K1048071" s="3"/>
    </row>
    <row r="1048072" spans="9:11" x14ac:dyDescent="0.2">
      <c r="I1048072" s="3"/>
      <c r="J1048072" s="3"/>
      <c r="K1048072" s="3"/>
    </row>
    <row r="1048073" spans="9:11" x14ac:dyDescent="0.2">
      <c r="I1048073" s="3"/>
      <c r="J1048073" s="3"/>
      <c r="K1048073" s="3"/>
    </row>
    <row r="1048074" spans="9:11" x14ac:dyDescent="0.2">
      <c r="I1048074" s="3"/>
      <c r="J1048074" s="3"/>
      <c r="K1048074" s="3"/>
    </row>
    <row r="1048075" spans="9:11" x14ac:dyDescent="0.2">
      <c r="I1048075" s="3"/>
      <c r="J1048075" s="3"/>
      <c r="K1048075" s="3"/>
    </row>
    <row r="1048076" spans="9:11" x14ac:dyDescent="0.2">
      <c r="I1048076" s="3"/>
      <c r="J1048076" s="3"/>
      <c r="K1048076" s="3"/>
    </row>
    <row r="1048077" spans="9:11" x14ac:dyDescent="0.2">
      <c r="I1048077" s="3"/>
      <c r="J1048077" s="3"/>
      <c r="K1048077" s="3"/>
    </row>
    <row r="1048078" spans="9:11" x14ac:dyDescent="0.2">
      <c r="I1048078" s="3"/>
      <c r="J1048078" s="3"/>
      <c r="K1048078" s="3"/>
    </row>
    <row r="1048079" spans="9:11" x14ac:dyDescent="0.2">
      <c r="I1048079" s="3"/>
      <c r="J1048079" s="3"/>
      <c r="K1048079" s="3"/>
    </row>
    <row r="1048080" spans="9:11" x14ac:dyDescent="0.2">
      <c r="I1048080" s="3"/>
      <c r="J1048080" s="3"/>
      <c r="K1048080" s="3"/>
    </row>
    <row r="1048081" spans="9:11" x14ac:dyDescent="0.2">
      <c r="I1048081" s="3"/>
      <c r="J1048081" s="3"/>
      <c r="K1048081" s="3"/>
    </row>
    <row r="1048082" spans="9:11" x14ac:dyDescent="0.2">
      <c r="I1048082" s="3"/>
      <c r="J1048082" s="3"/>
      <c r="K1048082" s="3"/>
    </row>
    <row r="1048083" spans="9:11" x14ac:dyDescent="0.2">
      <c r="I1048083" s="3"/>
      <c r="J1048083" s="3"/>
      <c r="K1048083" s="3"/>
    </row>
    <row r="1048084" spans="9:11" x14ac:dyDescent="0.2">
      <c r="I1048084" s="3"/>
      <c r="J1048084" s="3"/>
      <c r="K1048084" s="3"/>
    </row>
    <row r="1048085" spans="9:11" x14ac:dyDescent="0.2">
      <c r="I1048085" s="3"/>
      <c r="J1048085" s="3"/>
      <c r="K1048085" s="3"/>
    </row>
    <row r="1048086" spans="9:11" x14ac:dyDescent="0.2">
      <c r="I1048086" s="3"/>
      <c r="J1048086" s="3"/>
      <c r="K1048086" s="3"/>
    </row>
    <row r="1048087" spans="9:11" x14ac:dyDescent="0.2">
      <c r="I1048087" s="3"/>
      <c r="J1048087" s="3"/>
      <c r="K1048087" s="3"/>
    </row>
    <row r="1048088" spans="9:11" x14ac:dyDescent="0.2">
      <c r="I1048088" s="3"/>
      <c r="J1048088" s="3"/>
      <c r="K1048088" s="3"/>
    </row>
    <row r="1048089" spans="9:11" x14ac:dyDescent="0.2">
      <c r="I1048089" s="3"/>
      <c r="J1048089" s="3"/>
      <c r="K1048089" s="3"/>
    </row>
    <row r="1048090" spans="9:11" x14ac:dyDescent="0.2">
      <c r="I1048090" s="3"/>
      <c r="J1048090" s="3"/>
      <c r="K1048090" s="3"/>
    </row>
    <row r="1048091" spans="9:11" x14ac:dyDescent="0.2">
      <c r="I1048091" s="3"/>
      <c r="J1048091" s="3"/>
      <c r="K1048091" s="3"/>
    </row>
    <row r="1048092" spans="9:11" x14ac:dyDescent="0.2">
      <c r="I1048092" s="3"/>
      <c r="J1048092" s="3"/>
      <c r="K1048092" s="3"/>
    </row>
    <row r="1048093" spans="9:11" x14ac:dyDescent="0.2">
      <c r="I1048093" s="3"/>
      <c r="J1048093" s="3"/>
      <c r="K1048093" s="3"/>
    </row>
    <row r="1048094" spans="9:11" x14ac:dyDescent="0.2">
      <c r="I1048094" s="3"/>
      <c r="J1048094" s="3"/>
      <c r="K1048094" s="3"/>
    </row>
    <row r="1048095" spans="9:11" x14ac:dyDescent="0.2">
      <c r="I1048095" s="3"/>
      <c r="J1048095" s="3"/>
      <c r="K1048095" s="3"/>
    </row>
    <row r="1048096" spans="9:11" x14ac:dyDescent="0.2">
      <c r="I1048096" s="3"/>
      <c r="J1048096" s="3"/>
      <c r="K1048096" s="3"/>
    </row>
    <row r="1048097" spans="9:11" x14ac:dyDescent="0.2">
      <c r="I1048097" s="3"/>
      <c r="J1048097" s="3"/>
      <c r="K1048097" s="3"/>
    </row>
    <row r="1048098" spans="9:11" x14ac:dyDescent="0.2">
      <c r="I1048098" s="3"/>
      <c r="J1048098" s="3"/>
      <c r="K1048098" s="3"/>
    </row>
    <row r="1048099" spans="9:11" x14ac:dyDescent="0.2">
      <c r="I1048099" s="3"/>
      <c r="J1048099" s="3"/>
      <c r="K1048099" s="3"/>
    </row>
    <row r="1048100" spans="9:11" x14ac:dyDescent="0.2">
      <c r="I1048100" s="3"/>
      <c r="J1048100" s="3"/>
      <c r="K1048100" s="3"/>
    </row>
    <row r="1048101" spans="9:11" x14ac:dyDescent="0.2">
      <c r="I1048101" s="3"/>
      <c r="J1048101" s="3"/>
      <c r="K1048101" s="3"/>
    </row>
    <row r="1048102" spans="9:11" x14ac:dyDescent="0.2">
      <c r="I1048102" s="3"/>
      <c r="J1048102" s="3"/>
      <c r="K1048102" s="3"/>
    </row>
    <row r="1048103" spans="9:11" x14ac:dyDescent="0.2">
      <c r="I1048103" s="3"/>
      <c r="J1048103" s="3"/>
      <c r="K1048103" s="3"/>
    </row>
    <row r="1048104" spans="9:11" x14ac:dyDescent="0.2">
      <c r="I1048104" s="3"/>
      <c r="J1048104" s="3"/>
      <c r="K1048104" s="3"/>
    </row>
    <row r="1048105" spans="9:11" x14ac:dyDescent="0.2">
      <c r="I1048105" s="3"/>
      <c r="J1048105" s="3"/>
      <c r="K1048105" s="3"/>
    </row>
    <row r="1048106" spans="9:11" x14ac:dyDescent="0.2">
      <c r="I1048106" s="3"/>
      <c r="J1048106" s="3"/>
      <c r="K1048106" s="3"/>
    </row>
    <row r="1048107" spans="9:11" x14ac:dyDescent="0.2">
      <c r="I1048107" s="3"/>
      <c r="J1048107" s="3"/>
      <c r="K1048107" s="3"/>
    </row>
    <row r="1048108" spans="9:11" x14ac:dyDescent="0.2">
      <c r="I1048108" s="3"/>
      <c r="J1048108" s="3"/>
      <c r="K1048108" s="3"/>
    </row>
    <row r="1048109" spans="9:11" x14ac:dyDescent="0.2">
      <c r="I1048109" s="3"/>
      <c r="J1048109" s="3"/>
      <c r="K1048109" s="3"/>
    </row>
    <row r="1048110" spans="9:11" x14ac:dyDescent="0.2">
      <c r="I1048110" s="3"/>
      <c r="J1048110" s="3"/>
      <c r="K1048110" s="3"/>
    </row>
    <row r="1048111" spans="9:11" x14ac:dyDescent="0.2">
      <c r="I1048111" s="3"/>
      <c r="J1048111" s="3"/>
      <c r="K1048111" s="3"/>
    </row>
    <row r="1048112" spans="9:11" x14ac:dyDescent="0.2">
      <c r="I1048112" s="3"/>
      <c r="J1048112" s="3"/>
      <c r="K1048112" s="3"/>
    </row>
    <row r="1048113" spans="9:11" x14ac:dyDescent="0.2">
      <c r="I1048113" s="3"/>
      <c r="J1048113" s="3"/>
      <c r="K1048113" s="3"/>
    </row>
    <row r="1048114" spans="9:11" x14ac:dyDescent="0.2">
      <c r="I1048114" s="3"/>
      <c r="J1048114" s="3"/>
      <c r="K1048114" s="3"/>
    </row>
    <row r="1048115" spans="9:11" x14ac:dyDescent="0.2">
      <c r="I1048115" s="3"/>
      <c r="J1048115" s="3"/>
      <c r="K1048115" s="3"/>
    </row>
    <row r="1048116" spans="9:11" x14ac:dyDescent="0.2">
      <c r="I1048116" s="3"/>
      <c r="J1048116" s="3"/>
      <c r="K1048116" s="3"/>
    </row>
    <row r="1048117" spans="9:11" x14ac:dyDescent="0.2">
      <c r="I1048117" s="3"/>
      <c r="J1048117" s="3"/>
      <c r="K1048117" s="3"/>
    </row>
    <row r="1048118" spans="9:11" x14ac:dyDescent="0.2">
      <c r="I1048118" s="3"/>
      <c r="J1048118" s="3"/>
      <c r="K1048118" s="3"/>
    </row>
    <row r="1048119" spans="9:11" x14ac:dyDescent="0.2">
      <c r="I1048119" s="3"/>
      <c r="J1048119" s="3"/>
      <c r="K1048119" s="3"/>
    </row>
    <row r="1048120" spans="9:11" x14ac:dyDescent="0.2">
      <c r="I1048120" s="3"/>
      <c r="J1048120" s="3"/>
      <c r="K1048120" s="3"/>
    </row>
    <row r="1048121" spans="9:11" x14ac:dyDescent="0.2">
      <c r="I1048121" s="3"/>
      <c r="J1048121" s="3"/>
      <c r="K1048121" s="3"/>
    </row>
    <row r="1048122" spans="9:11" x14ac:dyDescent="0.2">
      <c r="I1048122" s="3"/>
      <c r="J1048122" s="3"/>
      <c r="K1048122" s="3"/>
    </row>
    <row r="1048123" spans="9:11" x14ac:dyDescent="0.2">
      <c r="I1048123" s="3"/>
      <c r="J1048123" s="3"/>
      <c r="K1048123" s="3"/>
    </row>
    <row r="1048124" spans="9:11" x14ac:dyDescent="0.2">
      <c r="I1048124" s="3"/>
      <c r="J1048124" s="3"/>
      <c r="K1048124" s="3"/>
    </row>
    <row r="1048125" spans="9:11" x14ac:dyDescent="0.2">
      <c r="I1048125" s="3"/>
      <c r="J1048125" s="3"/>
      <c r="K1048125" s="3"/>
    </row>
    <row r="1048126" spans="9:11" x14ac:dyDescent="0.2">
      <c r="I1048126" s="3"/>
      <c r="J1048126" s="3"/>
      <c r="K1048126" s="3"/>
    </row>
    <row r="1048127" spans="9:11" x14ac:dyDescent="0.2">
      <c r="I1048127" s="3"/>
      <c r="J1048127" s="3"/>
      <c r="K1048127" s="3"/>
    </row>
    <row r="1048128" spans="9:11" x14ac:dyDescent="0.2">
      <c r="I1048128" s="3"/>
      <c r="J1048128" s="3"/>
      <c r="K1048128" s="3"/>
    </row>
    <row r="1048129" spans="9:11" x14ac:dyDescent="0.2">
      <c r="I1048129" s="3"/>
      <c r="J1048129" s="3"/>
      <c r="K1048129" s="3"/>
    </row>
    <row r="1048130" spans="9:11" x14ac:dyDescent="0.2">
      <c r="I1048130" s="3"/>
      <c r="J1048130" s="3"/>
      <c r="K1048130" s="3"/>
    </row>
    <row r="1048131" spans="9:11" x14ac:dyDescent="0.2">
      <c r="I1048131" s="3"/>
      <c r="J1048131" s="3"/>
      <c r="K1048131" s="3"/>
    </row>
    <row r="1048132" spans="9:11" x14ac:dyDescent="0.2">
      <c r="I1048132" s="3"/>
      <c r="J1048132" s="3"/>
      <c r="K1048132" s="3"/>
    </row>
    <row r="1048133" spans="9:11" x14ac:dyDescent="0.2">
      <c r="I1048133" s="3"/>
      <c r="J1048133" s="3"/>
      <c r="K1048133" s="3"/>
    </row>
    <row r="1048134" spans="9:11" x14ac:dyDescent="0.2">
      <c r="I1048134" s="3"/>
      <c r="J1048134" s="3"/>
      <c r="K1048134" s="3"/>
    </row>
    <row r="1048135" spans="9:11" x14ac:dyDescent="0.2">
      <c r="I1048135" s="3"/>
      <c r="J1048135" s="3"/>
      <c r="K1048135" s="3"/>
    </row>
    <row r="1048136" spans="9:11" x14ac:dyDescent="0.2">
      <c r="I1048136" s="3"/>
      <c r="J1048136" s="3"/>
      <c r="K1048136" s="3"/>
    </row>
    <row r="1048137" spans="9:11" x14ac:dyDescent="0.2">
      <c r="I1048137" s="3"/>
      <c r="J1048137" s="3"/>
      <c r="K1048137" s="3"/>
    </row>
    <row r="1048138" spans="9:11" x14ac:dyDescent="0.2">
      <c r="I1048138" s="3"/>
      <c r="J1048138" s="3"/>
      <c r="K1048138" s="3"/>
    </row>
    <row r="1048139" spans="9:11" x14ac:dyDescent="0.2">
      <c r="I1048139" s="3"/>
      <c r="J1048139" s="3"/>
      <c r="K1048139" s="3"/>
    </row>
    <row r="1048140" spans="9:11" x14ac:dyDescent="0.2">
      <c r="I1048140" s="3"/>
      <c r="J1048140" s="3"/>
      <c r="K1048140" s="3"/>
    </row>
    <row r="1048141" spans="9:11" x14ac:dyDescent="0.2">
      <c r="I1048141" s="3"/>
      <c r="J1048141" s="3"/>
      <c r="K1048141" s="3"/>
    </row>
    <row r="1048142" spans="9:11" x14ac:dyDescent="0.2">
      <c r="I1048142" s="3"/>
      <c r="J1048142" s="3"/>
      <c r="K1048142" s="3"/>
    </row>
    <row r="1048143" spans="9:11" x14ac:dyDescent="0.2">
      <c r="I1048143" s="3"/>
      <c r="J1048143" s="3"/>
      <c r="K1048143" s="3"/>
    </row>
    <row r="1048144" spans="9:11" x14ac:dyDescent="0.2">
      <c r="I1048144" s="3"/>
      <c r="J1048144" s="3"/>
      <c r="K1048144" s="3"/>
    </row>
    <row r="1048145" spans="9:11" x14ac:dyDescent="0.2">
      <c r="I1048145" s="3"/>
      <c r="J1048145" s="3"/>
      <c r="K1048145" s="3"/>
    </row>
    <row r="1048146" spans="9:11" x14ac:dyDescent="0.2">
      <c r="I1048146" s="3"/>
      <c r="J1048146" s="3"/>
      <c r="K1048146" s="3"/>
    </row>
    <row r="1048147" spans="9:11" x14ac:dyDescent="0.2">
      <c r="I1048147" s="3"/>
      <c r="J1048147" s="3"/>
      <c r="K1048147" s="3"/>
    </row>
    <row r="1048148" spans="9:11" x14ac:dyDescent="0.2">
      <c r="I1048148" s="3"/>
      <c r="J1048148" s="3"/>
      <c r="K1048148" s="3"/>
    </row>
    <row r="1048149" spans="9:11" x14ac:dyDescent="0.2">
      <c r="I1048149" s="3"/>
      <c r="J1048149" s="3"/>
      <c r="K1048149" s="3"/>
    </row>
    <row r="1048150" spans="9:11" x14ac:dyDescent="0.2">
      <c r="I1048150" s="3"/>
      <c r="J1048150" s="3"/>
      <c r="K1048150" s="3"/>
    </row>
    <row r="1048151" spans="9:11" x14ac:dyDescent="0.2">
      <c r="I1048151" s="3"/>
      <c r="J1048151" s="3"/>
      <c r="K1048151" s="3"/>
    </row>
    <row r="1048152" spans="9:11" x14ac:dyDescent="0.2">
      <c r="I1048152" s="3"/>
      <c r="J1048152" s="3"/>
      <c r="K1048152" s="3"/>
    </row>
    <row r="1048153" spans="9:11" x14ac:dyDescent="0.2">
      <c r="I1048153" s="3"/>
      <c r="J1048153" s="3"/>
      <c r="K1048153" s="3"/>
    </row>
    <row r="1048154" spans="9:11" x14ac:dyDescent="0.2">
      <c r="I1048154" s="3"/>
      <c r="J1048154" s="3"/>
      <c r="K1048154" s="3"/>
    </row>
    <row r="1048155" spans="9:11" x14ac:dyDescent="0.2">
      <c r="I1048155" s="3"/>
      <c r="J1048155" s="3"/>
      <c r="K1048155" s="3"/>
    </row>
    <row r="1048156" spans="9:11" x14ac:dyDescent="0.2">
      <c r="I1048156" s="3"/>
      <c r="J1048156" s="3"/>
      <c r="K1048156" s="3"/>
    </row>
    <row r="1048157" spans="9:11" x14ac:dyDescent="0.2">
      <c r="I1048157" s="3"/>
      <c r="J1048157" s="3"/>
      <c r="K1048157" s="3"/>
    </row>
    <row r="1048158" spans="9:11" x14ac:dyDescent="0.2">
      <c r="I1048158" s="3"/>
      <c r="J1048158" s="3"/>
      <c r="K1048158" s="3"/>
    </row>
    <row r="1048159" spans="9:11" x14ac:dyDescent="0.2">
      <c r="I1048159" s="3"/>
      <c r="J1048159" s="3"/>
      <c r="K1048159" s="3"/>
    </row>
    <row r="1048160" spans="9:11" x14ac:dyDescent="0.2">
      <c r="I1048160" s="3"/>
      <c r="J1048160" s="3"/>
      <c r="K1048160" s="3"/>
    </row>
    <row r="1048161" spans="9:11" x14ac:dyDescent="0.2">
      <c r="I1048161" s="3"/>
      <c r="J1048161" s="3"/>
      <c r="K1048161" s="3"/>
    </row>
    <row r="1048162" spans="9:11" x14ac:dyDescent="0.2">
      <c r="I1048162" s="3"/>
      <c r="J1048162" s="3"/>
      <c r="K1048162" s="3"/>
    </row>
    <row r="1048163" spans="9:11" x14ac:dyDescent="0.2">
      <c r="I1048163" s="3"/>
      <c r="J1048163" s="3"/>
      <c r="K1048163" s="3"/>
    </row>
    <row r="1048164" spans="9:11" x14ac:dyDescent="0.2">
      <c r="I1048164" s="3"/>
      <c r="J1048164" s="3"/>
      <c r="K1048164" s="3"/>
    </row>
    <row r="1048165" spans="9:11" x14ac:dyDescent="0.2">
      <c r="I1048165" s="3"/>
      <c r="J1048165" s="3"/>
      <c r="K1048165" s="3"/>
    </row>
    <row r="1048166" spans="9:11" x14ac:dyDescent="0.2">
      <c r="I1048166" s="3"/>
      <c r="J1048166" s="3"/>
      <c r="K1048166" s="3"/>
    </row>
    <row r="1048167" spans="9:11" x14ac:dyDescent="0.2">
      <c r="I1048167" s="3"/>
      <c r="J1048167" s="3"/>
      <c r="K1048167" s="3"/>
    </row>
    <row r="1048168" spans="9:11" x14ac:dyDescent="0.2">
      <c r="I1048168" s="3"/>
      <c r="J1048168" s="3"/>
      <c r="K1048168" s="3"/>
    </row>
    <row r="1048169" spans="9:11" x14ac:dyDescent="0.2">
      <c r="I1048169" s="3"/>
      <c r="J1048169" s="3"/>
      <c r="K1048169" s="3"/>
    </row>
    <row r="1048170" spans="9:11" x14ac:dyDescent="0.2">
      <c r="I1048170" s="3"/>
      <c r="J1048170" s="3"/>
      <c r="K1048170" s="3"/>
    </row>
    <row r="1048171" spans="9:11" x14ac:dyDescent="0.2">
      <c r="I1048171" s="3"/>
      <c r="J1048171" s="3"/>
      <c r="K1048171" s="3"/>
    </row>
    <row r="1048172" spans="9:11" x14ac:dyDescent="0.2">
      <c r="I1048172" s="3"/>
      <c r="J1048172" s="3"/>
      <c r="K1048172" s="3"/>
    </row>
    <row r="1048173" spans="9:11" x14ac:dyDescent="0.2">
      <c r="I1048173" s="3"/>
      <c r="J1048173" s="3"/>
      <c r="K1048173" s="3"/>
    </row>
    <row r="1048174" spans="9:11" x14ac:dyDescent="0.2">
      <c r="I1048174" s="3"/>
      <c r="J1048174" s="3"/>
      <c r="K1048174" s="3"/>
    </row>
    <row r="1048175" spans="9:11" x14ac:dyDescent="0.2">
      <c r="I1048175" s="3"/>
      <c r="J1048175" s="3"/>
      <c r="K1048175" s="3"/>
    </row>
    <row r="1048176" spans="9:11" x14ac:dyDescent="0.2">
      <c r="I1048176" s="3"/>
      <c r="J1048176" s="3"/>
      <c r="K1048176" s="3"/>
    </row>
    <row r="1048177" spans="9:11" x14ac:dyDescent="0.2">
      <c r="I1048177" s="3"/>
      <c r="J1048177" s="3"/>
      <c r="K1048177" s="3"/>
    </row>
    <row r="1048178" spans="9:11" x14ac:dyDescent="0.2">
      <c r="I1048178" s="3"/>
      <c r="J1048178" s="3"/>
      <c r="K1048178" s="3"/>
    </row>
    <row r="1048179" spans="9:11" x14ac:dyDescent="0.2">
      <c r="I1048179" s="3"/>
      <c r="J1048179" s="3"/>
      <c r="K1048179" s="3"/>
    </row>
    <row r="1048180" spans="9:11" x14ac:dyDescent="0.2">
      <c r="I1048180" s="3"/>
      <c r="J1048180" s="3"/>
      <c r="K1048180" s="3"/>
    </row>
    <row r="1048181" spans="9:11" x14ac:dyDescent="0.2">
      <c r="I1048181" s="3"/>
      <c r="J1048181" s="3"/>
      <c r="K1048181" s="3"/>
    </row>
    <row r="1048182" spans="9:11" x14ac:dyDescent="0.2">
      <c r="I1048182" s="3"/>
      <c r="J1048182" s="3"/>
      <c r="K1048182" s="3"/>
    </row>
    <row r="1048183" spans="9:11" x14ac:dyDescent="0.2">
      <c r="I1048183" s="3"/>
      <c r="J1048183" s="3"/>
      <c r="K1048183" s="3"/>
    </row>
    <row r="1048184" spans="9:11" x14ac:dyDescent="0.2">
      <c r="I1048184" s="3"/>
      <c r="J1048184" s="3"/>
      <c r="K1048184" s="3"/>
    </row>
    <row r="1048185" spans="9:11" x14ac:dyDescent="0.2">
      <c r="I1048185" s="3"/>
      <c r="J1048185" s="3"/>
      <c r="K1048185" s="3"/>
    </row>
    <row r="1048186" spans="9:11" x14ac:dyDescent="0.2">
      <c r="I1048186" s="3"/>
      <c r="J1048186" s="3"/>
      <c r="K1048186" s="3"/>
    </row>
    <row r="1048187" spans="9:11" x14ac:dyDescent="0.2">
      <c r="I1048187" s="3"/>
      <c r="J1048187" s="3"/>
      <c r="K1048187" s="3"/>
    </row>
    <row r="1048188" spans="9:11" x14ac:dyDescent="0.2">
      <c r="I1048188" s="3"/>
      <c r="J1048188" s="3"/>
      <c r="K1048188" s="3"/>
    </row>
    <row r="1048189" spans="9:11" x14ac:dyDescent="0.2">
      <c r="I1048189" s="3"/>
      <c r="J1048189" s="3"/>
      <c r="K1048189" s="3"/>
    </row>
    <row r="1048190" spans="9:11" x14ac:dyDescent="0.2">
      <c r="I1048190" s="3"/>
      <c r="J1048190" s="3"/>
      <c r="K1048190" s="3"/>
    </row>
    <row r="1048191" spans="9:11" x14ac:dyDescent="0.2">
      <c r="I1048191" s="3"/>
      <c r="J1048191" s="3"/>
      <c r="K1048191" s="3"/>
    </row>
    <row r="1048192" spans="9:11" x14ac:dyDescent="0.2">
      <c r="I1048192" s="3"/>
      <c r="J1048192" s="3"/>
      <c r="K1048192" s="3"/>
    </row>
    <row r="1048193" spans="9:11" x14ac:dyDescent="0.2">
      <c r="I1048193" s="3"/>
      <c r="J1048193" s="3"/>
      <c r="K1048193" s="3"/>
    </row>
    <row r="1048194" spans="9:11" x14ac:dyDescent="0.2">
      <c r="I1048194" s="3"/>
      <c r="J1048194" s="3"/>
      <c r="K1048194" s="3"/>
    </row>
    <row r="1048195" spans="9:11" x14ac:dyDescent="0.2">
      <c r="I1048195" s="3"/>
      <c r="J1048195" s="3"/>
      <c r="K1048195" s="3"/>
    </row>
    <row r="1048196" spans="9:11" x14ac:dyDescent="0.2">
      <c r="I1048196" s="3"/>
      <c r="J1048196" s="3"/>
      <c r="K1048196" s="3"/>
    </row>
    <row r="1048197" spans="9:11" x14ac:dyDescent="0.2">
      <c r="I1048197" s="3"/>
      <c r="J1048197" s="3"/>
      <c r="K1048197" s="3"/>
    </row>
    <row r="1048198" spans="9:11" x14ac:dyDescent="0.2">
      <c r="I1048198" s="3"/>
      <c r="J1048198" s="3"/>
      <c r="K1048198" s="3"/>
    </row>
    <row r="1048199" spans="9:11" x14ac:dyDescent="0.2">
      <c r="I1048199" s="3"/>
      <c r="J1048199" s="3"/>
      <c r="K1048199" s="3"/>
    </row>
    <row r="1048200" spans="9:11" x14ac:dyDescent="0.2">
      <c r="I1048200" s="3"/>
      <c r="J1048200" s="3"/>
      <c r="K1048200" s="3"/>
    </row>
    <row r="1048201" spans="9:11" x14ac:dyDescent="0.2">
      <c r="I1048201" s="3"/>
      <c r="J1048201" s="3"/>
      <c r="K1048201" s="3"/>
    </row>
    <row r="1048202" spans="9:11" x14ac:dyDescent="0.2">
      <c r="I1048202" s="3"/>
      <c r="J1048202" s="3"/>
      <c r="K1048202" s="3"/>
    </row>
    <row r="1048203" spans="9:11" x14ac:dyDescent="0.2">
      <c r="I1048203" s="3"/>
      <c r="J1048203" s="3"/>
      <c r="K1048203" s="3"/>
    </row>
    <row r="1048204" spans="9:11" x14ac:dyDescent="0.2">
      <c r="I1048204" s="3"/>
      <c r="J1048204" s="3"/>
      <c r="K1048204" s="3"/>
    </row>
    <row r="1048205" spans="9:11" x14ac:dyDescent="0.2">
      <c r="I1048205" s="3"/>
      <c r="J1048205" s="3"/>
      <c r="K1048205" s="3"/>
    </row>
    <row r="1048206" spans="9:11" x14ac:dyDescent="0.2">
      <c r="I1048206" s="3"/>
      <c r="J1048206" s="3"/>
      <c r="K1048206" s="3"/>
    </row>
    <row r="1048207" spans="9:11" x14ac:dyDescent="0.2">
      <c r="I1048207" s="3"/>
      <c r="J1048207" s="3"/>
      <c r="K1048207" s="3"/>
    </row>
    <row r="1048208" spans="9:11" x14ac:dyDescent="0.2">
      <c r="I1048208" s="3"/>
      <c r="J1048208" s="3"/>
      <c r="K1048208" s="3"/>
    </row>
    <row r="1048209" spans="9:11" x14ac:dyDescent="0.2">
      <c r="I1048209" s="3"/>
      <c r="J1048209" s="3"/>
      <c r="K1048209" s="3"/>
    </row>
    <row r="1048210" spans="9:11" x14ac:dyDescent="0.2">
      <c r="I1048210" s="3"/>
      <c r="J1048210" s="3"/>
      <c r="K1048210" s="3"/>
    </row>
    <row r="1048211" spans="9:11" x14ac:dyDescent="0.2">
      <c r="I1048211" s="3"/>
      <c r="J1048211" s="3"/>
      <c r="K1048211" s="3"/>
    </row>
    <row r="1048212" spans="9:11" x14ac:dyDescent="0.2">
      <c r="I1048212" s="3"/>
      <c r="J1048212" s="3"/>
      <c r="K1048212" s="3"/>
    </row>
    <row r="1048213" spans="9:11" x14ac:dyDescent="0.2">
      <c r="I1048213" s="3"/>
      <c r="J1048213" s="3"/>
      <c r="K1048213" s="3"/>
    </row>
    <row r="1048214" spans="9:11" x14ac:dyDescent="0.2">
      <c r="I1048214" s="3"/>
      <c r="J1048214" s="3"/>
      <c r="K1048214" s="3"/>
    </row>
    <row r="1048215" spans="9:11" x14ac:dyDescent="0.2">
      <c r="I1048215" s="3"/>
      <c r="J1048215" s="3"/>
      <c r="K1048215" s="3"/>
    </row>
    <row r="1048216" spans="9:11" x14ac:dyDescent="0.2">
      <c r="I1048216" s="3"/>
      <c r="J1048216" s="3"/>
      <c r="K1048216" s="3"/>
    </row>
    <row r="1048217" spans="9:11" x14ac:dyDescent="0.2">
      <c r="I1048217" s="3"/>
      <c r="J1048217" s="3"/>
      <c r="K1048217" s="3"/>
    </row>
    <row r="1048218" spans="9:11" x14ac:dyDescent="0.2">
      <c r="I1048218" s="3"/>
      <c r="J1048218" s="3"/>
      <c r="K1048218" s="3"/>
    </row>
    <row r="1048219" spans="9:11" x14ac:dyDescent="0.2">
      <c r="I1048219" s="3"/>
      <c r="J1048219" s="3"/>
      <c r="K1048219" s="3"/>
    </row>
    <row r="1048220" spans="9:11" x14ac:dyDescent="0.2">
      <c r="I1048220" s="3"/>
      <c r="J1048220" s="3"/>
      <c r="K1048220" s="3"/>
    </row>
    <row r="1048221" spans="9:11" x14ac:dyDescent="0.2">
      <c r="I1048221" s="3"/>
      <c r="J1048221" s="3"/>
      <c r="K1048221" s="3"/>
    </row>
    <row r="1048222" spans="9:11" x14ac:dyDescent="0.2">
      <c r="I1048222" s="3"/>
      <c r="J1048222" s="3"/>
      <c r="K1048222" s="3"/>
    </row>
    <row r="1048223" spans="9:11" x14ac:dyDescent="0.2">
      <c r="I1048223" s="3"/>
      <c r="J1048223" s="3"/>
      <c r="K1048223" s="3"/>
    </row>
    <row r="1048224" spans="9:11" x14ac:dyDescent="0.2">
      <c r="I1048224" s="3"/>
      <c r="J1048224" s="3"/>
      <c r="K1048224" s="3"/>
    </row>
    <row r="1048225" spans="9:11" x14ac:dyDescent="0.2">
      <c r="I1048225" s="3"/>
      <c r="J1048225" s="3"/>
      <c r="K1048225" s="3"/>
    </row>
    <row r="1048226" spans="9:11" x14ac:dyDescent="0.2">
      <c r="I1048226" s="3"/>
      <c r="J1048226" s="3"/>
      <c r="K1048226" s="3"/>
    </row>
    <row r="1048227" spans="9:11" x14ac:dyDescent="0.2">
      <c r="I1048227" s="3"/>
      <c r="J1048227" s="3"/>
      <c r="K1048227" s="3"/>
    </row>
    <row r="1048228" spans="9:11" x14ac:dyDescent="0.2">
      <c r="I1048228" s="3"/>
      <c r="J1048228" s="3"/>
      <c r="K1048228" s="3"/>
    </row>
    <row r="1048229" spans="9:11" x14ac:dyDescent="0.2">
      <c r="I1048229" s="3"/>
      <c r="J1048229" s="3"/>
      <c r="K1048229" s="3"/>
    </row>
    <row r="1048230" spans="9:11" x14ac:dyDescent="0.2">
      <c r="I1048230" s="3"/>
      <c r="J1048230" s="3"/>
      <c r="K1048230" s="3"/>
    </row>
    <row r="1048231" spans="9:11" x14ac:dyDescent="0.2">
      <c r="I1048231" s="3"/>
      <c r="J1048231" s="3"/>
      <c r="K1048231" s="3"/>
    </row>
    <row r="1048232" spans="9:11" x14ac:dyDescent="0.2">
      <c r="I1048232" s="3"/>
      <c r="J1048232" s="3"/>
      <c r="K1048232" s="3"/>
    </row>
    <row r="1048233" spans="9:11" x14ac:dyDescent="0.2">
      <c r="I1048233" s="3"/>
      <c r="J1048233" s="3"/>
      <c r="K1048233" s="3"/>
    </row>
    <row r="1048234" spans="9:11" x14ac:dyDescent="0.2">
      <c r="I1048234" s="3"/>
      <c r="J1048234" s="3"/>
      <c r="K1048234" s="3"/>
    </row>
    <row r="1048235" spans="9:11" x14ac:dyDescent="0.2">
      <c r="I1048235" s="3"/>
      <c r="J1048235" s="3"/>
      <c r="K1048235" s="3"/>
    </row>
    <row r="1048236" spans="9:11" x14ac:dyDescent="0.2">
      <c r="I1048236" s="3"/>
      <c r="J1048236" s="3"/>
      <c r="K1048236" s="3"/>
    </row>
    <row r="1048237" spans="9:11" x14ac:dyDescent="0.2">
      <c r="I1048237" s="3"/>
      <c r="J1048237" s="3"/>
      <c r="K1048237" s="3"/>
    </row>
    <row r="1048238" spans="9:11" x14ac:dyDescent="0.2">
      <c r="I1048238" s="3"/>
      <c r="J1048238" s="3"/>
      <c r="K1048238" s="3"/>
    </row>
    <row r="1048239" spans="9:11" x14ac:dyDescent="0.2">
      <c r="I1048239" s="3"/>
      <c r="J1048239" s="3"/>
      <c r="K1048239" s="3"/>
    </row>
    <row r="1048240" spans="9:11" x14ac:dyDescent="0.2">
      <c r="I1048240" s="3"/>
      <c r="J1048240" s="3"/>
      <c r="K1048240" s="3"/>
    </row>
    <row r="1048241" spans="9:11" x14ac:dyDescent="0.2">
      <c r="I1048241" s="3"/>
      <c r="J1048241" s="3"/>
      <c r="K1048241" s="3"/>
    </row>
    <row r="1048242" spans="9:11" x14ac:dyDescent="0.2">
      <c r="I1048242" s="3"/>
      <c r="J1048242" s="3"/>
      <c r="K1048242" s="3"/>
    </row>
    <row r="1048243" spans="9:11" x14ac:dyDescent="0.2">
      <c r="I1048243" s="3"/>
      <c r="J1048243" s="3"/>
      <c r="K1048243" s="3"/>
    </row>
    <row r="1048244" spans="9:11" x14ac:dyDescent="0.2">
      <c r="I1048244" s="3"/>
      <c r="J1048244" s="3"/>
      <c r="K1048244" s="3"/>
    </row>
    <row r="1048245" spans="9:11" x14ac:dyDescent="0.2">
      <c r="I1048245" s="3"/>
      <c r="J1048245" s="3"/>
      <c r="K1048245" s="3"/>
    </row>
    <row r="1048246" spans="9:11" x14ac:dyDescent="0.2">
      <c r="I1048246" s="3"/>
      <c r="J1048246" s="3"/>
      <c r="K1048246" s="3"/>
    </row>
    <row r="1048247" spans="9:11" x14ac:dyDescent="0.2">
      <c r="I1048247" s="3"/>
      <c r="J1048247" s="3"/>
      <c r="K1048247" s="3"/>
    </row>
    <row r="1048248" spans="9:11" x14ac:dyDescent="0.2">
      <c r="I1048248" s="3"/>
      <c r="J1048248" s="3"/>
      <c r="K1048248" s="3"/>
    </row>
    <row r="1048249" spans="9:11" x14ac:dyDescent="0.2">
      <c r="I1048249" s="3"/>
      <c r="J1048249" s="3"/>
      <c r="K1048249" s="3"/>
    </row>
    <row r="1048250" spans="9:11" x14ac:dyDescent="0.2">
      <c r="I1048250" s="3"/>
      <c r="J1048250" s="3"/>
      <c r="K1048250" s="3"/>
    </row>
    <row r="1048251" spans="9:11" x14ac:dyDescent="0.2">
      <c r="I1048251" s="3"/>
      <c r="J1048251" s="3"/>
      <c r="K1048251" s="3"/>
    </row>
    <row r="1048252" spans="9:11" x14ac:dyDescent="0.2">
      <c r="I1048252" s="3"/>
      <c r="J1048252" s="3"/>
      <c r="K1048252" s="3"/>
    </row>
    <row r="1048253" spans="9:11" x14ac:dyDescent="0.2">
      <c r="I1048253" s="3"/>
      <c r="J1048253" s="3"/>
      <c r="K1048253" s="3"/>
    </row>
    <row r="1048254" spans="9:11" x14ac:dyDescent="0.2">
      <c r="I1048254" s="3"/>
      <c r="J1048254" s="3"/>
      <c r="K1048254" s="3"/>
    </row>
    <row r="1048255" spans="9:11" x14ac:dyDescent="0.2">
      <c r="I1048255" s="3"/>
      <c r="J1048255" s="3"/>
      <c r="K1048255" s="3"/>
    </row>
    <row r="1048256" spans="9:11" x14ac:dyDescent="0.2">
      <c r="I1048256" s="3"/>
      <c r="J1048256" s="3"/>
      <c r="K1048256" s="3"/>
    </row>
    <row r="1048257" spans="9:11" x14ac:dyDescent="0.2">
      <c r="I1048257" s="3"/>
      <c r="J1048257" s="3"/>
      <c r="K1048257" s="3"/>
    </row>
    <row r="1048258" spans="9:11" x14ac:dyDescent="0.2">
      <c r="I1048258" s="3"/>
      <c r="J1048258" s="3"/>
      <c r="K1048258" s="3"/>
    </row>
    <row r="1048259" spans="9:11" x14ac:dyDescent="0.2">
      <c r="I1048259" s="3"/>
      <c r="J1048259" s="3"/>
      <c r="K1048259" s="3"/>
    </row>
    <row r="1048260" spans="9:11" x14ac:dyDescent="0.2">
      <c r="I1048260" s="3"/>
      <c r="J1048260" s="3"/>
      <c r="K1048260" s="3"/>
    </row>
    <row r="1048261" spans="9:11" x14ac:dyDescent="0.2">
      <c r="I1048261" s="3"/>
      <c r="J1048261" s="3"/>
      <c r="K1048261" s="3"/>
    </row>
    <row r="1048262" spans="9:11" x14ac:dyDescent="0.2">
      <c r="I1048262" s="3"/>
      <c r="J1048262" s="3"/>
      <c r="K1048262" s="3"/>
    </row>
    <row r="1048263" spans="9:11" x14ac:dyDescent="0.2">
      <c r="I1048263" s="3"/>
      <c r="J1048263" s="3"/>
      <c r="K1048263" s="3"/>
    </row>
    <row r="1048264" spans="9:11" x14ac:dyDescent="0.2">
      <c r="I1048264" s="3"/>
      <c r="J1048264" s="3"/>
      <c r="K1048264" s="3"/>
    </row>
    <row r="1048265" spans="9:11" x14ac:dyDescent="0.2">
      <c r="I1048265" s="3"/>
      <c r="J1048265" s="3"/>
      <c r="K1048265" s="3"/>
    </row>
    <row r="1048266" spans="9:11" x14ac:dyDescent="0.2">
      <c r="I1048266" s="3"/>
      <c r="J1048266" s="3"/>
      <c r="K1048266" s="3"/>
    </row>
    <row r="1048267" spans="9:11" x14ac:dyDescent="0.2">
      <c r="I1048267" s="3"/>
      <c r="J1048267" s="3"/>
      <c r="K1048267" s="3"/>
    </row>
    <row r="1048268" spans="9:11" x14ac:dyDescent="0.2">
      <c r="I1048268" s="3"/>
      <c r="J1048268" s="3"/>
      <c r="K1048268" s="3"/>
    </row>
    <row r="1048269" spans="9:11" x14ac:dyDescent="0.2">
      <c r="I1048269" s="3"/>
      <c r="J1048269" s="3"/>
      <c r="K1048269" s="3"/>
    </row>
    <row r="1048270" spans="9:11" x14ac:dyDescent="0.2">
      <c r="I1048270" s="3"/>
      <c r="J1048270" s="3"/>
      <c r="K1048270" s="3"/>
    </row>
    <row r="1048271" spans="9:11" x14ac:dyDescent="0.2">
      <c r="I1048271" s="3"/>
      <c r="J1048271" s="3"/>
      <c r="K1048271" s="3"/>
    </row>
    <row r="1048272" spans="9:11" x14ac:dyDescent="0.2">
      <c r="I1048272" s="3"/>
      <c r="J1048272" s="3"/>
      <c r="K1048272" s="3"/>
    </row>
    <row r="1048273" spans="9:11" x14ac:dyDescent="0.2">
      <c r="I1048273" s="3"/>
      <c r="J1048273" s="3"/>
      <c r="K1048273" s="3"/>
    </row>
    <row r="1048274" spans="9:11" x14ac:dyDescent="0.2">
      <c r="I1048274" s="3"/>
      <c r="J1048274" s="3"/>
      <c r="K1048274" s="3"/>
    </row>
    <row r="1048275" spans="9:11" x14ac:dyDescent="0.2">
      <c r="I1048275" s="3"/>
      <c r="J1048275" s="3"/>
      <c r="K1048275" s="3"/>
    </row>
    <row r="1048276" spans="9:11" x14ac:dyDescent="0.2">
      <c r="I1048276" s="3"/>
      <c r="J1048276" s="3"/>
      <c r="K1048276" s="3"/>
    </row>
    <row r="1048277" spans="9:11" x14ac:dyDescent="0.2">
      <c r="I1048277" s="3"/>
      <c r="J1048277" s="3"/>
      <c r="K1048277" s="3"/>
    </row>
    <row r="1048278" spans="9:11" x14ac:dyDescent="0.2">
      <c r="I1048278" s="3"/>
      <c r="J1048278" s="3"/>
      <c r="K1048278" s="3"/>
    </row>
    <row r="1048279" spans="9:11" x14ac:dyDescent="0.2">
      <c r="I1048279" s="3"/>
      <c r="J1048279" s="3"/>
      <c r="K1048279" s="3"/>
    </row>
    <row r="1048280" spans="9:11" x14ac:dyDescent="0.2">
      <c r="I1048280" s="3"/>
      <c r="J1048280" s="3"/>
      <c r="K1048280" s="3"/>
    </row>
    <row r="1048281" spans="9:11" x14ac:dyDescent="0.2">
      <c r="I1048281" s="3"/>
      <c r="J1048281" s="3"/>
      <c r="K1048281" s="3"/>
    </row>
    <row r="1048282" spans="9:11" x14ac:dyDescent="0.2">
      <c r="I1048282" s="3"/>
      <c r="J1048282" s="3"/>
      <c r="K1048282" s="3"/>
    </row>
    <row r="1048283" spans="9:11" x14ac:dyDescent="0.2">
      <c r="I1048283" s="3"/>
      <c r="J1048283" s="3"/>
      <c r="K1048283" s="3"/>
    </row>
    <row r="1048284" spans="9:11" x14ac:dyDescent="0.2">
      <c r="I1048284" s="3"/>
      <c r="J1048284" s="3"/>
      <c r="K1048284" s="3"/>
    </row>
    <row r="1048285" spans="9:11" x14ac:dyDescent="0.2">
      <c r="I1048285" s="3"/>
      <c r="J1048285" s="3"/>
      <c r="K1048285" s="3"/>
    </row>
    <row r="1048286" spans="9:11" x14ac:dyDescent="0.2">
      <c r="I1048286" s="3"/>
      <c r="J1048286" s="3"/>
      <c r="K1048286" s="3"/>
    </row>
    <row r="1048287" spans="9:11" x14ac:dyDescent="0.2">
      <c r="I1048287" s="3"/>
      <c r="J1048287" s="3"/>
      <c r="K1048287" s="3"/>
    </row>
    <row r="1048288" spans="9:11" x14ac:dyDescent="0.2">
      <c r="I1048288" s="3"/>
      <c r="J1048288" s="3"/>
      <c r="K1048288" s="3"/>
    </row>
    <row r="1048289" spans="9:11" x14ac:dyDescent="0.2">
      <c r="I1048289" s="3"/>
      <c r="J1048289" s="3"/>
      <c r="K1048289" s="3"/>
    </row>
    <row r="1048290" spans="9:11" x14ac:dyDescent="0.2">
      <c r="I1048290" s="3"/>
      <c r="J1048290" s="3"/>
      <c r="K1048290" s="3"/>
    </row>
    <row r="1048291" spans="9:11" x14ac:dyDescent="0.2">
      <c r="I1048291" s="3"/>
      <c r="J1048291" s="3"/>
      <c r="K1048291" s="3"/>
    </row>
    <row r="1048292" spans="9:11" x14ac:dyDescent="0.2">
      <c r="I1048292" s="3"/>
      <c r="J1048292" s="3"/>
      <c r="K1048292" s="3"/>
    </row>
    <row r="1048293" spans="9:11" x14ac:dyDescent="0.2">
      <c r="I1048293" s="3"/>
      <c r="J1048293" s="3"/>
      <c r="K1048293" s="3"/>
    </row>
    <row r="1048294" spans="9:11" x14ac:dyDescent="0.2">
      <c r="I1048294" s="3"/>
      <c r="J1048294" s="3"/>
      <c r="K1048294" s="3"/>
    </row>
    <row r="1048295" spans="9:11" x14ac:dyDescent="0.2">
      <c r="I1048295" s="3"/>
      <c r="J1048295" s="3"/>
      <c r="K1048295" s="3"/>
    </row>
    <row r="1048296" spans="9:11" x14ac:dyDescent="0.2">
      <c r="I1048296" s="3"/>
      <c r="J1048296" s="3"/>
      <c r="K1048296" s="3"/>
    </row>
    <row r="1048297" spans="9:11" x14ac:dyDescent="0.2">
      <c r="I1048297" s="3"/>
      <c r="J1048297" s="3"/>
      <c r="K1048297" s="3"/>
    </row>
    <row r="1048298" spans="9:11" x14ac:dyDescent="0.2">
      <c r="I1048298" s="3"/>
      <c r="J1048298" s="3"/>
      <c r="K1048298" s="3"/>
    </row>
    <row r="1048299" spans="9:11" x14ac:dyDescent="0.2">
      <c r="I1048299" s="3"/>
      <c r="J1048299" s="3"/>
      <c r="K1048299" s="3"/>
    </row>
    <row r="1048300" spans="9:11" x14ac:dyDescent="0.2">
      <c r="I1048300" s="3"/>
      <c r="J1048300" s="3"/>
      <c r="K1048300" s="3"/>
    </row>
    <row r="1048301" spans="9:11" x14ac:dyDescent="0.2">
      <c r="I1048301" s="3"/>
      <c r="J1048301" s="3"/>
      <c r="K1048301" s="3"/>
    </row>
    <row r="1048302" spans="9:11" x14ac:dyDescent="0.2">
      <c r="I1048302" s="3"/>
      <c r="J1048302" s="3"/>
      <c r="K1048302" s="3"/>
    </row>
    <row r="1048303" spans="9:11" x14ac:dyDescent="0.2">
      <c r="I1048303" s="3"/>
      <c r="J1048303" s="3"/>
      <c r="K1048303" s="3"/>
    </row>
    <row r="1048304" spans="9:11" x14ac:dyDescent="0.2">
      <c r="I1048304" s="3"/>
      <c r="J1048304" s="3"/>
      <c r="K1048304" s="3"/>
    </row>
    <row r="1048305" spans="9:11" x14ac:dyDescent="0.2">
      <c r="I1048305" s="3"/>
      <c r="J1048305" s="3"/>
      <c r="K1048305" s="3"/>
    </row>
    <row r="1048306" spans="9:11" x14ac:dyDescent="0.2">
      <c r="I1048306" s="3"/>
      <c r="J1048306" s="3"/>
      <c r="K1048306" s="3"/>
    </row>
    <row r="1048307" spans="9:11" x14ac:dyDescent="0.2">
      <c r="I1048307" s="3"/>
      <c r="J1048307" s="3"/>
      <c r="K1048307" s="3"/>
    </row>
    <row r="1048308" spans="9:11" x14ac:dyDescent="0.2">
      <c r="I1048308" s="3"/>
      <c r="J1048308" s="3"/>
      <c r="K1048308" s="3"/>
    </row>
    <row r="1048309" spans="9:11" x14ac:dyDescent="0.2">
      <c r="I1048309" s="3"/>
      <c r="J1048309" s="3"/>
      <c r="K1048309" s="3"/>
    </row>
    <row r="1048310" spans="9:11" x14ac:dyDescent="0.2">
      <c r="I1048310" s="3"/>
      <c r="J1048310" s="3"/>
      <c r="K1048310" s="3"/>
    </row>
    <row r="1048311" spans="9:11" x14ac:dyDescent="0.2">
      <c r="I1048311" s="3"/>
      <c r="J1048311" s="3"/>
      <c r="K1048311" s="3"/>
    </row>
    <row r="1048312" spans="9:11" x14ac:dyDescent="0.2">
      <c r="I1048312" s="3"/>
      <c r="J1048312" s="3"/>
      <c r="K1048312" s="3"/>
    </row>
    <row r="1048313" spans="9:11" x14ac:dyDescent="0.2">
      <c r="I1048313" s="3"/>
      <c r="J1048313" s="3"/>
      <c r="K1048313" s="3"/>
    </row>
    <row r="1048314" spans="9:11" x14ac:dyDescent="0.2">
      <c r="I1048314" s="3"/>
      <c r="J1048314" s="3"/>
      <c r="K1048314" s="3"/>
    </row>
    <row r="1048315" spans="9:11" x14ac:dyDescent="0.2">
      <c r="I1048315" s="3"/>
      <c r="J1048315" s="3"/>
      <c r="K1048315" s="3"/>
    </row>
    <row r="1048316" spans="9:11" x14ac:dyDescent="0.2">
      <c r="I1048316" s="3"/>
      <c r="J1048316" s="3"/>
      <c r="K1048316" s="3"/>
    </row>
    <row r="1048317" spans="9:11" x14ac:dyDescent="0.2">
      <c r="I1048317" s="3"/>
      <c r="J1048317" s="3"/>
      <c r="K1048317" s="3"/>
    </row>
    <row r="1048318" spans="9:11" x14ac:dyDescent="0.2">
      <c r="I1048318" s="3"/>
      <c r="J1048318" s="3"/>
      <c r="K1048318" s="3"/>
    </row>
    <row r="1048319" spans="9:11" x14ac:dyDescent="0.2">
      <c r="I1048319" s="3"/>
      <c r="J1048319" s="3"/>
      <c r="K1048319" s="3"/>
    </row>
    <row r="1048320" spans="9:11" x14ac:dyDescent="0.2">
      <c r="I1048320" s="3"/>
      <c r="J1048320" s="3"/>
      <c r="K1048320" s="3"/>
    </row>
    <row r="1048321" spans="9:11" x14ac:dyDescent="0.2">
      <c r="I1048321" s="3"/>
      <c r="J1048321" s="3"/>
      <c r="K1048321" s="3"/>
    </row>
    <row r="1048322" spans="9:11" x14ac:dyDescent="0.2">
      <c r="I1048322" s="3"/>
      <c r="J1048322" s="3"/>
      <c r="K1048322" s="3"/>
    </row>
    <row r="1048323" spans="9:11" x14ac:dyDescent="0.2">
      <c r="I1048323" s="3"/>
      <c r="J1048323" s="3"/>
      <c r="K1048323" s="3"/>
    </row>
    <row r="1048324" spans="9:11" x14ac:dyDescent="0.2">
      <c r="I1048324" s="3"/>
      <c r="J1048324" s="3"/>
      <c r="K1048324" s="3"/>
    </row>
    <row r="1048325" spans="9:11" x14ac:dyDescent="0.2">
      <c r="I1048325" s="3"/>
      <c r="J1048325" s="3"/>
      <c r="K1048325" s="3"/>
    </row>
    <row r="1048326" spans="9:11" x14ac:dyDescent="0.2">
      <c r="I1048326" s="3"/>
      <c r="J1048326" s="3"/>
      <c r="K1048326" s="3"/>
    </row>
    <row r="1048327" spans="9:11" x14ac:dyDescent="0.2">
      <c r="I1048327" s="3"/>
      <c r="J1048327" s="3"/>
      <c r="K1048327" s="3"/>
    </row>
    <row r="1048328" spans="9:11" x14ac:dyDescent="0.2">
      <c r="I1048328" s="3"/>
      <c r="J1048328" s="3"/>
      <c r="K1048328" s="3"/>
    </row>
    <row r="1048329" spans="9:11" x14ac:dyDescent="0.2">
      <c r="I1048329" s="3"/>
      <c r="J1048329" s="3"/>
      <c r="K1048329" s="3"/>
    </row>
    <row r="1048330" spans="9:11" x14ac:dyDescent="0.2">
      <c r="I1048330" s="3"/>
      <c r="J1048330" s="3"/>
      <c r="K1048330" s="3"/>
    </row>
    <row r="1048331" spans="9:11" x14ac:dyDescent="0.2">
      <c r="I1048331" s="3"/>
      <c r="J1048331" s="3"/>
      <c r="K1048331" s="3"/>
    </row>
    <row r="1048332" spans="9:11" x14ac:dyDescent="0.2">
      <c r="I1048332" s="3"/>
      <c r="J1048332" s="3"/>
      <c r="K1048332" s="3"/>
    </row>
    <row r="1048333" spans="9:11" x14ac:dyDescent="0.2">
      <c r="I1048333" s="3"/>
      <c r="J1048333" s="3"/>
      <c r="K1048333" s="3"/>
    </row>
    <row r="1048334" spans="9:11" x14ac:dyDescent="0.2">
      <c r="I1048334" s="3"/>
      <c r="J1048334" s="3"/>
      <c r="K1048334" s="3"/>
    </row>
    <row r="1048335" spans="9:11" x14ac:dyDescent="0.2">
      <c r="I1048335" s="3"/>
      <c r="J1048335" s="3"/>
      <c r="K1048335" s="3"/>
    </row>
    <row r="1048336" spans="9:11" x14ac:dyDescent="0.2">
      <c r="I1048336" s="3"/>
      <c r="J1048336" s="3"/>
      <c r="K1048336" s="3"/>
    </row>
    <row r="1048337" spans="9:11" x14ac:dyDescent="0.2">
      <c r="I1048337" s="3"/>
      <c r="J1048337" s="3"/>
      <c r="K1048337" s="3"/>
    </row>
    <row r="1048338" spans="9:11" x14ac:dyDescent="0.2">
      <c r="I1048338" s="3"/>
      <c r="J1048338" s="3"/>
      <c r="K1048338" s="3"/>
    </row>
    <row r="1048339" spans="9:11" x14ac:dyDescent="0.2">
      <c r="I1048339" s="3"/>
      <c r="J1048339" s="3"/>
      <c r="K1048339" s="3"/>
    </row>
    <row r="1048340" spans="9:11" x14ac:dyDescent="0.2">
      <c r="I1048340" s="3"/>
      <c r="J1048340" s="3"/>
      <c r="K1048340" s="3"/>
    </row>
    <row r="1048341" spans="9:11" x14ac:dyDescent="0.2">
      <c r="I1048341" s="3"/>
      <c r="J1048341" s="3"/>
      <c r="K1048341" s="3"/>
    </row>
    <row r="1048342" spans="9:11" x14ac:dyDescent="0.2">
      <c r="I1048342" s="3"/>
      <c r="J1048342" s="3"/>
      <c r="K1048342" s="3"/>
    </row>
    <row r="1048343" spans="9:11" x14ac:dyDescent="0.2">
      <c r="I1048343" s="3"/>
      <c r="J1048343" s="3"/>
      <c r="K1048343" s="3"/>
    </row>
    <row r="1048344" spans="9:11" x14ac:dyDescent="0.2">
      <c r="I1048344" s="3"/>
      <c r="J1048344" s="3"/>
      <c r="K1048344" s="3"/>
    </row>
    <row r="1048345" spans="9:11" x14ac:dyDescent="0.2">
      <c r="I1048345" s="3"/>
      <c r="J1048345" s="3"/>
      <c r="K1048345" s="3"/>
    </row>
    <row r="1048346" spans="9:11" x14ac:dyDescent="0.2">
      <c r="I1048346" s="3"/>
      <c r="J1048346" s="3"/>
      <c r="K1048346" s="3"/>
    </row>
    <row r="1048347" spans="9:11" x14ac:dyDescent="0.2">
      <c r="I1048347" s="3"/>
      <c r="J1048347" s="3"/>
      <c r="K1048347" s="3"/>
    </row>
    <row r="1048348" spans="9:11" x14ac:dyDescent="0.2">
      <c r="I1048348" s="3"/>
      <c r="J1048348" s="3"/>
      <c r="K1048348" s="3"/>
    </row>
    <row r="1048349" spans="9:11" x14ac:dyDescent="0.2">
      <c r="I1048349" s="3"/>
      <c r="J1048349" s="3"/>
      <c r="K1048349" s="3"/>
    </row>
    <row r="1048350" spans="9:11" x14ac:dyDescent="0.2">
      <c r="I1048350" s="3"/>
      <c r="J1048350" s="3"/>
      <c r="K1048350" s="3"/>
    </row>
    <row r="1048351" spans="9:11" x14ac:dyDescent="0.2">
      <c r="I1048351" s="3"/>
      <c r="J1048351" s="3"/>
      <c r="K1048351" s="3"/>
    </row>
    <row r="1048352" spans="9:11" x14ac:dyDescent="0.2">
      <c r="I1048352" s="3"/>
      <c r="J1048352" s="3"/>
      <c r="K1048352" s="3"/>
    </row>
    <row r="1048353" spans="9:11" x14ac:dyDescent="0.2">
      <c r="I1048353" s="3"/>
      <c r="J1048353" s="3"/>
      <c r="K1048353" s="3"/>
    </row>
    <row r="1048354" spans="9:11" x14ac:dyDescent="0.2">
      <c r="I1048354" s="3"/>
      <c r="J1048354" s="3"/>
      <c r="K1048354" s="3"/>
    </row>
    <row r="1048355" spans="9:11" x14ac:dyDescent="0.2">
      <c r="I1048355" s="3"/>
      <c r="J1048355" s="3"/>
      <c r="K1048355" s="3"/>
    </row>
    <row r="1048356" spans="9:11" x14ac:dyDescent="0.2">
      <c r="I1048356" s="3"/>
      <c r="J1048356" s="3"/>
      <c r="K1048356" s="3"/>
    </row>
    <row r="1048357" spans="9:11" x14ac:dyDescent="0.2">
      <c r="I1048357" s="3"/>
      <c r="J1048357" s="3"/>
      <c r="K1048357" s="3"/>
    </row>
    <row r="1048358" spans="9:11" x14ac:dyDescent="0.2">
      <c r="I1048358" s="3"/>
      <c r="J1048358" s="3"/>
      <c r="K1048358" s="3"/>
    </row>
    <row r="1048359" spans="9:11" x14ac:dyDescent="0.2">
      <c r="I1048359" s="3"/>
      <c r="J1048359" s="3"/>
      <c r="K1048359" s="3"/>
    </row>
    <row r="1048360" spans="9:11" x14ac:dyDescent="0.2">
      <c r="I1048360" s="3"/>
      <c r="J1048360" s="3"/>
      <c r="K1048360" s="3"/>
    </row>
    <row r="1048361" spans="9:11" x14ac:dyDescent="0.2">
      <c r="I1048361" s="3"/>
      <c r="J1048361" s="3"/>
      <c r="K1048361" s="3"/>
    </row>
    <row r="1048362" spans="9:11" x14ac:dyDescent="0.2">
      <c r="I1048362" s="3"/>
      <c r="J1048362" s="3"/>
      <c r="K1048362" s="3"/>
    </row>
    <row r="1048363" spans="9:11" x14ac:dyDescent="0.2">
      <c r="I1048363" s="3"/>
      <c r="J1048363" s="3"/>
      <c r="K1048363" s="3"/>
    </row>
    <row r="1048364" spans="9:11" x14ac:dyDescent="0.2">
      <c r="I1048364" s="3"/>
      <c r="J1048364" s="3"/>
      <c r="K1048364" s="3"/>
    </row>
    <row r="1048365" spans="9:11" x14ac:dyDescent="0.2">
      <c r="I1048365" s="3"/>
      <c r="J1048365" s="3"/>
      <c r="K1048365" s="3"/>
    </row>
    <row r="1048366" spans="9:11" x14ac:dyDescent="0.2">
      <c r="I1048366" s="3"/>
      <c r="J1048366" s="3"/>
      <c r="K1048366" s="3"/>
    </row>
    <row r="1048367" spans="9:11" x14ac:dyDescent="0.2">
      <c r="I1048367" s="3"/>
      <c r="J1048367" s="3"/>
      <c r="K1048367" s="3"/>
    </row>
    <row r="1048368" spans="9:11" x14ac:dyDescent="0.2">
      <c r="I1048368" s="3"/>
      <c r="J1048368" s="3"/>
      <c r="K1048368" s="3"/>
    </row>
    <row r="1048369" spans="9:11" x14ac:dyDescent="0.2">
      <c r="I1048369" s="3"/>
      <c r="J1048369" s="3"/>
      <c r="K1048369" s="3"/>
    </row>
    <row r="1048370" spans="9:11" x14ac:dyDescent="0.2">
      <c r="I1048370" s="3"/>
      <c r="J1048370" s="3"/>
      <c r="K1048370" s="3"/>
    </row>
    <row r="1048371" spans="9:11" x14ac:dyDescent="0.2">
      <c r="I1048371" s="3"/>
      <c r="J1048371" s="3"/>
      <c r="K1048371" s="3"/>
    </row>
    <row r="1048372" spans="9:11" x14ac:dyDescent="0.2">
      <c r="I1048372" s="3"/>
      <c r="J1048372" s="3"/>
      <c r="K1048372" s="3"/>
    </row>
    <row r="1048373" spans="9:11" x14ac:dyDescent="0.2">
      <c r="I1048373" s="3"/>
      <c r="J1048373" s="3"/>
      <c r="K1048373" s="3"/>
    </row>
    <row r="1048374" spans="9:11" x14ac:dyDescent="0.2">
      <c r="I1048374" s="3"/>
      <c r="J1048374" s="3"/>
      <c r="K1048374" s="3"/>
    </row>
    <row r="1048375" spans="9:11" x14ac:dyDescent="0.2">
      <c r="I1048375" s="3"/>
      <c r="J1048375" s="3"/>
      <c r="K1048375" s="3"/>
    </row>
    <row r="1048376" spans="9:11" x14ac:dyDescent="0.2">
      <c r="I1048376" s="3"/>
      <c r="J1048376" s="3"/>
      <c r="K1048376" s="3"/>
    </row>
    <row r="1048377" spans="9:11" x14ac:dyDescent="0.2">
      <c r="I1048377" s="3"/>
      <c r="J1048377" s="3"/>
      <c r="K1048377" s="3"/>
    </row>
    <row r="1048378" spans="9:11" x14ac:dyDescent="0.2">
      <c r="I1048378" s="3"/>
      <c r="J1048378" s="3"/>
      <c r="K1048378" s="3"/>
    </row>
    <row r="1048379" spans="9:11" x14ac:dyDescent="0.2">
      <c r="I1048379" s="3"/>
      <c r="J1048379" s="3"/>
      <c r="K1048379" s="3"/>
    </row>
    <row r="1048380" spans="9:11" x14ac:dyDescent="0.2">
      <c r="I1048380" s="3"/>
      <c r="J1048380" s="3"/>
      <c r="K1048380" s="3"/>
    </row>
    <row r="1048381" spans="9:11" x14ac:dyDescent="0.2">
      <c r="I1048381" s="3"/>
      <c r="J1048381" s="3"/>
      <c r="K1048381" s="3"/>
    </row>
    <row r="1048382" spans="9:11" x14ac:dyDescent="0.2">
      <c r="I1048382" s="3"/>
      <c r="J1048382" s="3"/>
      <c r="K1048382" s="3"/>
    </row>
    <row r="1048383" spans="9:11" x14ac:dyDescent="0.2">
      <c r="I1048383" s="3"/>
      <c r="J1048383" s="3"/>
      <c r="K1048383" s="3"/>
    </row>
    <row r="1048384" spans="9:11" x14ac:dyDescent="0.2">
      <c r="I1048384" s="3"/>
      <c r="J1048384" s="3"/>
      <c r="K1048384" s="3"/>
    </row>
    <row r="1048385" spans="9:11" x14ac:dyDescent="0.2">
      <c r="I1048385" s="3"/>
      <c r="J1048385" s="3"/>
      <c r="K1048385" s="3"/>
    </row>
    <row r="1048386" spans="9:11" x14ac:dyDescent="0.2">
      <c r="I1048386" s="3"/>
      <c r="J1048386" s="3"/>
      <c r="K1048386" s="3"/>
    </row>
    <row r="1048387" spans="9:11" x14ac:dyDescent="0.2">
      <c r="I1048387" s="3"/>
      <c r="J1048387" s="3"/>
      <c r="K1048387" s="3"/>
    </row>
    <row r="1048388" spans="9:11" x14ac:dyDescent="0.2">
      <c r="I1048388" s="3"/>
      <c r="J1048388" s="3"/>
      <c r="K1048388" s="3"/>
    </row>
    <row r="1048389" spans="9:11" x14ac:dyDescent="0.2">
      <c r="I1048389" s="3"/>
      <c r="J1048389" s="3"/>
      <c r="K1048389" s="3"/>
    </row>
    <row r="1048390" spans="9:11" x14ac:dyDescent="0.2">
      <c r="I1048390" s="3"/>
      <c r="J1048390" s="3"/>
      <c r="K1048390" s="3"/>
    </row>
    <row r="1048391" spans="9:11" x14ac:dyDescent="0.2">
      <c r="I1048391" s="3"/>
      <c r="J1048391" s="3"/>
      <c r="K1048391" s="3"/>
    </row>
    <row r="1048392" spans="9:11" x14ac:dyDescent="0.2">
      <c r="I1048392" s="3"/>
      <c r="J1048392" s="3"/>
      <c r="K1048392" s="3"/>
    </row>
    <row r="1048393" spans="9:11" x14ac:dyDescent="0.2">
      <c r="I1048393" s="3"/>
      <c r="J1048393" s="3"/>
      <c r="K1048393" s="3"/>
    </row>
    <row r="1048394" spans="9:11" x14ac:dyDescent="0.2">
      <c r="I1048394" s="3"/>
      <c r="J1048394" s="3"/>
      <c r="K1048394" s="3"/>
    </row>
    <row r="1048395" spans="9:11" x14ac:dyDescent="0.2">
      <c r="I1048395" s="3"/>
      <c r="J1048395" s="3"/>
      <c r="K1048395" s="3"/>
    </row>
    <row r="1048396" spans="9:11" x14ac:dyDescent="0.2">
      <c r="I1048396" s="3"/>
      <c r="J1048396" s="3"/>
      <c r="K1048396" s="3"/>
    </row>
    <row r="1048397" spans="9:11" x14ac:dyDescent="0.2">
      <c r="I1048397" s="3"/>
      <c r="J1048397" s="3"/>
      <c r="K1048397" s="3"/>
    </row>
    <row r="1048398" spans="9:11" x14ac:dyDescent="0.2">
      <c r="I1048398" s="3"/>
      <c r="J1048398" s="3"/>
      <c r="K1048398" s="3"/>
    </row>
    <row r="1048399" spans="9:11" x14ac:dyDescent="0.2">
      <c r="I1048399" s="3"/>
      <c r="J1048399" s="3"/>
      <c r="K1048399" s="3"/>
    </row>
    <row r="1048400" spans="9:11" x14ac:dyDescent="0.2">
      <c r="I1048400" s="3"/>
      <c r="J1048400" s="3"/>
      <c r="K1048400" s="3"/>
    </row>
    <row r="1048401" spans="9:11" x14ac:dyDescent="0.2">
      <c r="I1048401" s="3"/>
      <c r="J1048401" s="3"/>
      <c r="K1048401" s="3"/>
    </row>
    <row r="1048402" spans="9:11" x14ac:dyDescent="0.2">
      <c r="I1048402" s="3"/>
      <c r="J1048402" s="3"/>
      <c r="K1048402" s="3"/>
    </row>
    <row r="1048403" spans="9:11" x14ac:dyDescent="0.2">
      <c r="I1048403" s="3"/>
      <c r="J1048403" s="3"/>
      <c r="K1048403" s="3"/>
    </row>
    <row r="1048404" spans="9:11" x14ac:dyDescent="0.2">
      <c r="I1048404" s="3"/>
      <c r="J1048404" s="3"/>
      <c r="K1048404" s="3"/>
    </row>
    <row r="1048405" spans="9:11" x14ac:dyDescent="0.2">
      <c r="I1048405" s="3"/>
      <c r="J1048405" s="3"/>
      <c r="K1048405" s="3"/>
    </row>
    <row r="1048406" spans="9:11" x14ac:dyDescent="0.2">
      <c r="I1048406" s="3"/>
      <c r="J1048406" s="3"/>
      <c r="K1048406" s="3"/>
    </row>
    <row r="1048407" spans="9:11" x14ac:dyDescent="0.2">
      <c r="I1048407" s="3"/>
      <c r="J1048407" s="3"/>
      <c r="K1048407" s="3"/>
    </row>
    <row r="1048408" spans="9:11" x14ac:dyDescent="0.2">
      <c r="I1048408" s="3"/>
      <c r="J1048408" s="3"/>
      <c r="K1048408" s="3"/>
    </row>
    <row r="1048409" spans="9:11" x14ac:dyDescent="0.2">
      <c r="I1048409" s="3"/>
      <c r="J1048409" s="3"/>
      <c r="K1048409" s="3"/>
    </row>
    <row r="1048410" spans="9:11" x14ac:dyDescent="0.2">
      <c r="I1048410" s="3"/>
      <c r="J1048410" s="3"/>
      <c r="K1048410" s="3"/>
    </row>
    <row r="1048411" spans="9:11" x14ac:dyDescent="0.2">
      <c r="I1048411" s="3"/>
      <c r="J1048411" s="3"/>
      <c r="K1048411" s="3"/>
    </row>
    <row r="1048412" spans="9:11" x14ac:dyDescent="0.2">
      <c r="I1048412" s="3"/>
      <c r="J1048412" s="3"/>
      <c r="K1048412" s="3"/>
    </row>
    <row r="1048413" spans="9:11" x14ac:dyDescent="0.2">
      <c r="I1048413" s="3"/>
      <c r="J1048413" s="3"/>
      <c r="K1048413" s="3"/>
    </row>
    <row r="1048414" spans="9:11" x14ac:dyDescent="0.2">
      <c r="I1048414" s="3"/>
      <c r="J1048414" s="3"/>
      <c r="K1048414" s="3"/>
    </row>
    <row r="1048415" spans="9:11" x14ac:dyDescent="0.2">
      <c r="I1048415" s="3"/>
      <c r="J1048415" s="3"/>
      <c r="K1048415" s="3"/>
    </row>
    <row r="1048416" spans="9:11" x14ac:dyDescent="0.2">
      <c r="I1048416" s="3"/>
      <c r="J1048416" s="3"/>
      <c r="K1048416" s="3"/>
    </row>
    <row r="1048417" spans="9:11" x14ac:dyDescent="0.2">
      <c r="I1048417" s="3"/>
      <c r="J1048417" s="3"/>
      <c r="K1048417" s="3"/>
    </row>
    <row r="1048418" spans="9:11" x14ac:dyDescent="0.2">
      <c r="I1048418" s="3"/>
      <c r="J1048418" s="3"/>
      <c r="K1048418" s="3"/>
    </row>
    <row r="1048419" spans="9:11" x14ac:dyDescent="0.2">
      <c r="I1048419" s="3"/>
      <c r="J1048419" s="3"/>
      <c r="K1048419" s="3"/>
    </row>
    <row r="1048420" spans="9:11" x14ac:dyDescent="0.2">
      <c r="I1048420" s="3"/>
      <c r="J1048420" s="3"/>
      <c r="K1048420" s="3"/>
    </row>
    <row r="1048421" spans="9:11" x14ac:dyDescent="0.2">
      <c r="I1048421" s="3"/>
      <c r="J1048421" s="3"/>
      <c r="K1048421" s="3"/>
    </row>
    <row r="1048422" spans="9:11" x14ac:dyDescent="0.2">
      <c r="I1048422" s="3"/>
      <c r="J1048422" s="3"/>
      <c r="K1048422" s="3"/>
    </row>
    <row r="1048423" spans="9:11" x14ac:dyDescent="0.2">
      <c r="I1048423" s="3"/>
      <c r="J1048423" s="3"/>
      <c r="K1048423" s="3"/>
    </row>
    <row r="1048424" spans="9:11" x14ac:dyDescent="0.2">
      <c r="I1048424" s="3"/>
      <c r="J1048424" s="3"/>
      <c r="K1048424" s="3"/>
    </row>
    <row r="1048425" spans="9:11" x14ac:dyDescent="0.2">
      <c r="I1048425" s="3"/>
      <c r="J1048425" s="3"/>
      <c r="K1048425" s="3"/>
    </row>
    <row r="1048426" spans="9:11" x14ac:dyDescent="0.2">
      <c r="I1048426" s="3"/>
      <c r="J1048426" s="3"/>
      <c r="K1048426" s="3"/>
    </row>
    <row r="1048427" spans="9:11" x14ac:dyDescent="0.2">
      <c r="I1048427" s="3"/>
      <c r="J1048427" s="3"/>
      <c r="K1048427" s="3"/>
    </row>
    <row r="1048428" spans="9:11" x14ac:dyDescent="0.2">
      <c r="I1048428" s="3"/>
      <c r="J1048428" s="3"/>
      <c r="K1048428" s="3"/>
    </row>
    <row r="1048429" spans="9:11" x14ac:dyDescent="0.2">
      <c r="I1048429" s="3"/>
      <c r="J1048429" s="3"/>
      <c r="K1048429" s="3"/>
    </row>
    <row r="1048430" spans="9:11" x14ac:dyDescent="0.2">
      <c r="I1048430" s="3"/>
      <c r="J1048430" s="3"/>
      <c r="K1048430" s="3"/>
    </row>
    <row r="1048431" spans="9:11" x14ac:dyDescent="0.2">
      <c r="I1048431" s="3"/>
      <c r="J1048431" s="3"/>
      <c r="K1048431" s="3"/>
    </row>
    <row r="1048432" spans="9:11" x14ac:dyDescent="0.2">
      <c r="I1048432" s="3"/>
      <c r="J1048432" s="3"/>
      <c r="K1048432" s="3"/>
    </row>
    <row r="1048433" spans="9:11" x14ac:dyDescent="0.2">
      <c r="I1048433" s="3"/>
      <c r="J1048433" s="3"/>
      <c r="K1048433" s="3"/>
    </row>
    <row r="1048434" spans="9:11" x14ac:dyDescent="0.2">
      <c r="I1048434" s="3"/>
      <c r="J1048434" s="3"/>
      <c r="K1048434" s="3"/>
    </row>
    <row r="1048435" spans="9:11" x14ac:dyDescent="0.2">
      <c r="I1048435" s="3"/>
      <c r="J1048435" s="3"/>
      <c r="K1048435" s="3"/>
    </row>
    <row r="1048436" spans="9:11" x14ac:dyDescent="0.2">
      <c r="I1048436" s="3"/>
      <c r="J1048436" s="3"/>
      <c r="K1048436" s="3"/>
    </row>
    <row r="1048437" spans="9:11" x14ac:dyDescent="0.2">
      <c r="I1048437" s="3"/>
      <c r="J1048437" s="3"/>
      <c r="K1048437" s="3"/>
    </row>
    <row r="1048438" spans="9:11" x14ac:dyDescent="0.2">
      <c r="I1048438" s="3"/>
      <c r="J1048438" s="3"/>
      <c r="K1048438" s="3"/>
    </row>
    <row r="1048439" spans="9:11" x14ac:dyDescent="0.2">
      <c r="I1048439" s="3"/>
      <c r="J1048439" s="3"/>
      <c r="K1048439" s="3"/>
    </row>
    <row r="1048440" spans="9:11" x14ac:dyDescent="0.2">
      <c r="I1048440" s="3"/>
      <c r="J1048440" s="3"/>
      <c r="K1048440" s="3"/>
    </row>
    <row r="1048441" spans="9:11" x14ac:dyDescent="0.2">
      <c r="I1048441" s="3"/>
      <c r="J1048441" s="3"/>
      <c r="K1048441" s="3"/>
    </row>
    <row r="1048442" spans="9:11" x14ac:dyDescent="0.2">
      <c r="I1048442" s="3"/>
      <c r="J1048442" s="3"/>
      <c r="K1048442" s="3"/>
    </row>
    <row r="1048443" spans="9:11" x14ac:dyDescent="0.2">
      <c r="I1048443" s="3"/>
      <c r="J1048443" s="3"/>
      <c r="K1048443" s="3"/>
    </row>
    <row r="1048444" spans="9:11" x14ac:dyDescent="0.2">
      <c r="I1048444" s="3"/>
      <c r="J1048444" s="3"/>
      <c r="K1048444" s="3"/>
    </row>
    <row r="1048445" spans="9:11" x14ac:dyDescent="0.2">
      <c r="I1048445" s="3"/>
      <c r="J1048445" s="3"/>
      <c r="K1048445" s="3"/>
    </row>
    <row r="1048446" spans="9:11" x14ac:dyDescent="0.2">
      <c r="I1048446" s="3"/>
      <c r="J1048446" s="3"/>
      <c r="K1048446" s="3"/>
    </row>
    <row r="1048447" spans="9:11" x14ac:dyDescent="0.2">
      <c r="I1048447" s="3"/>
      <c r="J1048447" s="3"/>
      <c r="K1048447" s="3"/>
    </row>
    <row r="1048448" spans="9:11" x14ac:dyDescent="0.2">
      <c r="I1048448" s="3"/>
      <c r="J1048448" s="3"/>
      <c r="K1048448" s="3"/>
    </row>
    <row r="1048449" spans="9:11" x14ac:dyDescent="0.2">
      <c r="I1048449" s="3"/>
      <c r="J1048449" s="3"/>
      <c r="K1048449" s="3"/>
    </row>
    <row r="1048450" spans="9:11" x14ac:dyDescent="0.2">
      <c r="I1048450" s="3"/>
      <c r="J1048450" s="3"/>
      <c r="K1048450" s="3"/>
    </row>
    <row r="1048451" spans="9:11" x14ac:dyDescent="0.2">
      <c r="I1048451" s="3"/>
      <c r="J1048451" s="3"/>
      <c r="K1048451" s="3"/>
    </row>
    <row r="1048452" spans="9:11" x14ac:dyDescent="0.2">
      <c r="I1048452" s="3"/>
      <c r="J1048452" s="3"/>
      <c r="K1048452" s="3"/>
    </row>
    <row r="1048453" spans="9:11" x14ac:dyDescent="0.2">
      <c r="I1048453" s="3"/>
      <c r="J1048453" s="3"/>
      <c r="K1048453" s="3"/>
    </row>
    <row r="1048454" spans="9:11" x14ac:dyDescent="0.2">
      <c r="I1048454" s="3"/>
      <c r="J1048454" s="3"/>
      <c r="K1048454" s="3"/>
    </row>
    <row r="1048455" spans="9:11" x14ac:dyDescent="0.2">
      <c r="I1048455" s="3"/>
      <c r="J1048455" s="3"/>
      <c r="K1048455" s="3"/>
    </row>
    <row r="1048456" spans="9:11" x14ac:dyDescent="0.2">
      <c r="I1048456" s="3"/>
      <c r="J1048456" s="3"/>
      <c r="K1048456" s="3"/>
    </row>
    <row r="1048457" spans="9:11" x14ac:dyDescent="0.2">
      <c r="I1048457" s="3"/>
      <c r="J1048457" s="3"/>
      <c r="K1048457" s="3"/>
    </row>
    <row r="1048458" spans="9:11" x14ac:dyDescent="0.2">
      <c r="I1048458" s="3"/>
      <c r="J1048458" s="3"/>
      <c r="K1048458" s="3"/>
    </row>
    <row r="1048459" spans="9:11" x14ac:dyDescent="0.2">
      <c r="I1048459" s="3"/>
      <c r="J1048459" s="3"/>
      <c r="K1048459" s="3"/>
    </row>
    <row r="1048460" spans="9:11" x14ac:dyDescent="0.2">
      <c r="I1048460" s="3"/>
      <c r="J1048460" s="3"/>
      <c r="K1048460" s="3"/>
    </row>
    <row r="1048461" spans="9:11" x14ac:dyDescent="0.2">
      <c r="I1048461" s="3"/>
      <c r="J1048461" s="3"/>
      <c r="K1048461" s="3"/>
    </row>
    <row r="1048462" spans="9:11" x14ac:dyDescent="0.2">
      <c r="I1048462" s="3"/>
      <c r="J1048462" s="3"/>
      <c r="K1048462" s="3"/>
    </row>
    <row r="1048463" spans="9:11" x14ac:dyDescent="0.2">
      <c r="I1048463" s="3"/>
      <c r="J1048463" s="3"/>
      <c r="K1048463" s="3"/>
    </row>
    <row r="1048464" spans="9:11" x14ac:dyDescent="0.2">
      <c r="I1048464" s="3"/>
      <c r="J1048464" s="3"/>
      <c r="K1048464" s="3"/>
    </row>
    <row r="1048465" spans="9:11" x14ac:dyDescent="0.2">
      <c r="I1048465" s="3"/>
      <c r="J1048465" s="3"/>
      <c r="K1048465" s="3"/>
    </row>
    <row r="1048466" spans="9:11" x14ac:dyDescent="0.2">
      <c r="I1048466" s="3"/>
      <c r="J1048466" s="3"/>
      <c r="K1048466" s="3"/>
    </row>
    <row r="1048467" spans="9:11" x14ac:dyDescent="0.2">
      <c r="I1048467" s="3"/>
      <c r="J1048467" s="3"/>
      <c r="K1048467" s="3"/>
    </row>
    <row r="1048468" spans="9:11" x14ac:dyDescent="0.2">
      <c r="I1048468" s="3"/>
      <c r="J1048468" s="3"/>
      <c r="K1048468" s="3"/>
    </row>
    <row r="1048469" spans="9:11" x14ac:dyDescent="0.2">
      <c r="I1048469" s="3"/>
      <c r="J1048469" s="3"/>
      <c r="K1048469" s="3"/>
    </row>
    <row r="1048470" spans="9:11" x14ac:dyDescent="0.2">
      <c r="I1048470" s="3"/>
      <c r="J1048470" s="3"/>
      <c r="K1048470" s="3"/>
    </row>
    <row r="1048471" spans="9:11" x14ac:dyDescent="0.2">
      <c r="I1048471" s="3"/>
      <c r="J1048471" s="3"/>
      <c r="K1048471" s="3"/>
    </row>
    <row r="1048472" spans="9:11" x14ac:dyDescent="0.2">
      <c r="I1048472" s="3"/>
      <c r="J1048472" s="3"/>
      <c r="K1048472" s="3"/>
    </row>
    <row r="1048473" spans="9:11" x14ac:dyDescent="0.2">
      <c r="I1048473" s="3"/>
      <c r="J1048473" s="3"/>
      <c r="K1048473" s="3"/>
    </row>
    <row r="1048474" spans="9:11" x14ac:dyDescent="0.2">
      <c r="I1048474" s="3"/>
      <c r="J1048474" s="3"/>
      <c r="K1048474" s="3"/>
    </row>
    <row r="1048475" spans="9:11" x14ac:dyDescent="0.2">
      <c r="I1048475" s="3"/>
      <c r="J1048475" s="3"/>
      <c r="K1048475" s="3"/>
    </row>
    <row r="1048476" spans="9:11" x14ac:dyDescent="0.2">
      <c r="I1048476" s="3"/>
      <c r="J1048476" s="3"/>
      <c r="K1048476" s="3"/>
    </row>
    <row r="1048477" spans="9:11" x14ac:dyDescent="0.2">
      <c r="I1048477" s="3"/>
      <c r="J1048477" s="3"/>
      <c r="K1048477" s="3"/>
    </row>
    <row r="1048478" spans="9:11" x14ac:dyDescent="0.2">
      <c r="I1048478" s="3"/>
      <c r="J1048478" s="3"/>
      <c r="K1048478" s="3"/>
    </row>
    <row r="1048479" spans="9:11" x14ac:dyDescent="0.2">
      <c r="I1048479" s="3"/>
      <c r="J1048479" s="3"/>
      <c r="K1048479" s="3"/>
    </row>
    <row r="1048480" spans="9:11" x14ac:dyDescent="0.2">
      <c r="I1048480" s="3"/>
      <c r="J1048480" s="3"/>
      <c r="K1048480" s="3"/>
    </row>
    <row r="1048481" spans="9:11" x14ac:dyDescent="0.2">
      <c r="I1048481" s="3"/>
      <c r="J1048481" s="3"/>
      <c r="K1048481" s="3"/>
    </row>
    <row r="1048482" spans="9:11" x14ac:dyDescent="0.2">
      <c r="I1048482" s="3"/>
      <c r="J1048482" s="3"/>
      <c r="K1048482" s="3"/>
    </row>
    <row r="1048483" spans="9:11" x14ac:dyDescent="0.2">
      <c r="I1048483" s="3"/>
      <c r="J1048483" s="3"/>
      <c r="K1048483" s="3"/>
    </row>
    <row r="1048484" spans="9:11" x14ac:dyDescent="0.2">
      <c r="I1048484" s="3"/>
      <c r="J1048484" s="3"/>
      <c r="K1048484" s="3"/>
    </row>
    <row r="1048485" spans="9:11" x14ac:dyDescent="0.2">
      <c r="I1048485" s="3"/>
      <c r="J1048485" s="3"/>
      <c r="K1048485" s="3"/>
    </row>
    <row r="1048486" spans="9:11" x14ac:dyDescent="0.2">
      <c r="I1048486" s="3"/>
      <c r="J1048486" s="3"/>
      <c r="K1048486" s="3"/>
    </row>
    <row r="1048487" spans="9:11" x14ac:dyDescent="0.2">
      <c r="I1048487" s="3"/>
      <c r="J1048487" s="3"/>
      <c r="K1048487" s="3"/>
    </row>
    <row r="1048488" spans="9:11" x14ac:dyDescent="0.2">
      <c r="I1048488" s="3"/>
      <c r="J1048488" s="3"/>
      <c r="K1048488" s="3"/>
    </row>
    <row r="1048489" spans="9:11" x14ac:dyDescent="0.2">
      <c r="I1048489" s="3"/>
      <c r="J1048489" s="3"/>
      <c r="K1048489" s="3"/>
    </row>
    <row r="1048490" spans="9:11" x14ac:dyDescent="0.2">
      <c r="I1048490" s="3"/>
      <c r="J1048490" s="3"/>
      <c r="K1048490" s="3"/>
    </row>
    <row r="1048491" spans="9:11" x14ac:dyDescent="0.2">
      <c r="I1048491" s="3"/>
      <c r="J1048491" s="3"/>
      <c r="K1048491" s="3"/>
    </row>
    <row r="1048492" spans="9:11" x14ac:dyDescent="0.2">
      <c r="I1048492" s="3"/>
      <c r="J1048492" s="3"/>
      <c r="K1048492" s="3"/>
    </row>
    <row r="1048493" spans="9:11" x14ac:dyDescent="0.2">
      <c r="I1048493" s="3"/>
      <c r="J1048493" s="3"/>
      <c r="K1048493" s="3"/>
    </row>
    <row r="1048494" spans="9:11" x14ac:dyDescent="0.2">
      <c r="I1048494" s="3"/>
      <c r="J1048494" s="3"/>
      <c r="K1048494" s="3"/>
    </row>
    <row r="1048495" spans="9:11" x14ac:dyDescent="0.2">
      <c r="I1048495" s="3"/>
      <c r="J1048495" s="3"/>
      <c r="K1048495" s="3"/>
    </row>
    <row r="1048496" spans="9:11" x14ac:dyDescent="0.2">
      <c r="I1048496" s="3"/>
      <c r="J1048496" s="3"/>
      <c r="K1048496" s="3"/>
    </row>
    <row r="1048497" spans="9:11" x14ac:dyDescent="0.2">
      <c r="I1048497" s="3"/>
      <c r="J1048497" s="3"/>
      <c r="K1048497" s="3"/>
    </row>
    <row r="1048498" spans="9:11" x14ac:dyDescent="0.2">
      <c r="I1048498" s="3"/>
      <c r="J1048498" s="3"/>
      <c r="K1048498" s="3"/>
    </row>
    <row r="1048499" spans="9:11" x14ac:dyDescent="0.2">
      <c r="I1048499" s="3"/>
      <c r="J1048499" s="3"/>
      <c r="K1048499" s="3"/>
    </row>
    <row r="1048500" spans="9:11" x14ac:dyDescent="0.2">
      <c r="I1048500" s="3"/>
      <c r="J1048500" s="3"/>
      <c r="K1048500" s="3"/>
    </row>
    <row r="1048501" spans="9:11" x14ac:dyDescent="0.2">
      <c r="I1048501" s="3"/>
      <c r="J1048501" s="3"/>
      <c r="K1048501" s="3"/>
    </row>
    <row r="1048502" spans="9:11" x14ac:dyDescent="0.2">
      <c r="I1048502" s="3"/>
      <c r="J1048502" s="3"/>
      <c r="K1048502" s="3"/>
    </row>
    <row r="1048503" spans="9:11" x14ac:dyDescent="0.2">
      <c r="I1048503" s="3"/>
      <c r="J1048503" s="3"/>
      <c r="K1048503" s="3"/>
    </row>
    <row r="1048504" spans="9:11" x14ac:dyDescent="0.2">
      <c r="I1048504" s="3"/>
      <c r="J1048504" s="3"/>
      <c r="K1048504" s="3"/>
    </row>
    <row r="1048505" spans="9:11" x14ac:dyDescent="0.2">
      <c r="I1048505" s="3"/>
      <c r="J1048505" s="3"/>
      <c r="K1048505" s="3"/>
    </row>
    <row r="1048506" spans="9:11" x14ac:dyDescent="0.2">
      <c r="I1048506" s="3"/>
      <c r="J1048506" s="3"/>
      <c r="K1048506" s="3"/>
    </row>
    <row r="1048507" spans="9:11" x14ac:dyDescent="0.2">
      <c r="I1048507" s="3"/>
      <c r="J1048507" s="3"/>
      <c r="K1048507" s="3"/>
    </row>
    <row r="1048508" spans="9:11" x14ac:dyDescent="0.2">
      <c r="I1048508" s="3"/>
      <c r="J1048508" s="3"/>
      <c r="K1048508" s="3"/>
    </row>
    <row r="1048509" spans="9:11" x14ac:dyDescent="0.2">
      <c r="I1048509" s="3"/>
      <c r="J1048509" s="3"/>
      <c r="K1048509" s="3"/>
    </row>
    <row r="1048510" spans="9:11" x14ac:dyDescent="0.2">
      <c r="I1048510" s="3"/>
      <c r="J1048510" s="3"/>
      <c r="K1048510" s="3"/>
    </row>
    <row r="1048511" spans="9:11" x14ac:dyDescent="0.2">
      <c r="I1048511" s="3"/>
      <c r="J1048511" s="3"/>
      <c r="K1048511" s="3"/>
    </row>
    <row r="1048512" spans="9:11" x14ac:dyDescent="0.2">
      <c r="I1048512" s="3"/>
      <c r="J1048512" s="3"/>
      <c r="K1048512" s="3"/>
    </row>
    <row r="1048513" spans="9:11" x14ac:dyDescent="0.2">
      <c r="I1048513" s="3"/>
      <c r="J1048513" s="3"/>
      <c r="K1048513" s="3"/>
    </row>
    <row r="1048514" spans="9:11" x14ac:dyDescent="0.2">
      <c r="I1048514" s="3"/>
      <c r="J1048514" s="3"/>
      <c r="K1048514" s="3"/>
    </row>
    <row r="1048515" spans="9:11" x14ac:dyDescent="0.2">
      <c r="I1048515" s="3"/>
      <c r="J1048515" s="3"/>
      <c r="K1048515" s="3"/>
    </row>
    <row r="1048516" spans="9:11" x14ac:dyDescent="0.2">
      <c r="I1048516" s="3"/>
      <c r="J1048516" s="3"/>
      <c r="K1048516" s="3"/>
    </row>
    <row r="1048517" spans="9:11" x14ac:dyDescent="0.2">
      <c r="I1048517" s="3"/>
      <c r="J1048517" s="3"/>
      <c r="K1048517" s="3"/>
    </row>
    <row r="1048518" spans="9:11" x14ac:dyDescent="0.2">
      <c r="I1048518" s="3"/>
      <c r="J1048518" s="3"/>
      <c r="K1048518" s="3"/>
    </row>
    <row r="1048519" spans="9:11" x14ac:dyDescent="0.2">
      <c r="I1048519" s="3"/>
      <c r="J1048519" s="3"/>
      <c r="K1048519" s="3"/>
    </row>
    <row r="1048520" spans="9:11" x14ac:dyDescent="0.2">
      <c r="I1048520" s="3"/>
      <c r="J1048520" s="3"/>
      <c r="K1048520" s="3"/>
    </row>
    <row r="1048521" spans="9:11" x14ac:dyDescent="0.2">
      <c r="I1048521" s="3"/>
      <c r="J1048521" s="3"/>
      <c r="K1048521" s="3"/>
    </row>
    <row r="1048522" spans="9:11" x14ac:dyDescent="0.2">
      <c r="I1048522" s="3"/>
      <c r="J1048522" s="3"/>
      <c r="K1048522" s="3"/>
    </row>
    <row r="1048523" spans="9:11" x14ac:dyDescent="0.2">
      <c r="I1048523" s="3"/>
      <c r="J1048523" s="3"/>
      <c r="K1048523" s="3"/>
    </row>
    <row r="1048524" spans="9:11" x14ac:dyDescent="0.2">
      <c r="I1048524" s="3"/>
      <c r="J1048524" s="3"/>
      <c r="K1048524" s="3"/>
    </row>
    <row r="1048525" spans="9:11" x14ac:dyDescent="0.2">
      <c r="I1048525" s="3"/>
      <c r="J1048525" s="3"/>
      <c r="K1048525" s="3"/>
    </row>
    <row r="1048526" spans="9:11" x14ac:dyDescent="0.2">
      <c r="I1048526" s="3"/>
      <c r="J1048526" s="3"/>
      <c r="K1048526" s="3"/>
    </row>
    <row r="1048527" spans="9:11" x14ac:dyDescent="0.2">
      <c r="I1048527" s="3"/>
      <c r="J1048527" s="3"/>
      <c r="K1048527" s="3"/>
    </row>
    <row r="1048528" spans="9:11" x14ac:dyDescent="0.2">
      <c r="I1048528" s="3"/>
      <c r="J1048528" s="3"/>
      <c r="K1048528" s="3"/>
    </row>
    <row r="1048529" spans="9:11" x14ac:dyDescent="0.2">
      <c r="I1048529" s="3"/>
      <c r="J1048529" s="3"/>
      <c r="K1048529" s="3"/>
    </row>
    <row r="1048530" spans="9:11" x14ac:dyDescent="0.2">
      <c r="I1048530" s="3"/>
      <c r="J1048530" s="3"/>
      <c r="K1048530" s="3"/>
    </row>
    <row r="1048531" spans="9:11" x14ac:dyDescent="0.2">
      <c r="I1048531" s="3"/>
      <c r="J1048531" s="3"/>
      <c r="K1048531" s="3"/>
    </row>
    <row r="1048532" spans="9:11" x14ac:dyDescent="0.2">
      <c r="I1048532" s="3"/>
      <c r="J1048532" s="3"/>
      <c r="K1048532" s="3"/>
    </row>
    <row r="1048533" spans="9:11" x14ac:dyDescent="0.2">
      <c r="I1048533" s="3"/>
      <c r="J1048533" s="3"/>
      <c r="K1048533" s="3"/>
    </row>
    <row r="1048534" spans="9:11" x14ac:dyDescent="0.2">
      <c r="I1048534" s="3"/>
      <c r="J1048534" s="3"/>
      <c r="K1048534" s="3"/>
    </row>
    <row r="1048535" spans="9:11" x14ac:dyDescent="0.2">
      <c r="I1048535" s="3"/>
      <c r="J1048535" s="3"/>
      <c r="K1048535" s="3"/>
    </row>
    <row r="1048536" spans="9:11" x14ac:dyDescent="0.2">
      <c r="I1048536" s="3"/>
      <c r="J1048536" s="3"/>
      <c r="K1048536" s="3"/>
    </row>
    <row r="1048537" spans="9:11" x14ac:dyDescent="0.2">
      <c r="I1048537" s="3"/>
      <c r="J1048537" s="3"/>
      <c r="K1048537" s="3"/>
    </row>
    <row r="1048538" spans="9:11" x14ac:dyDescent="0.2">
      <c r="I1048538" s="3"/>
      <c r="J1048538" s="3"/>
      <c r="K1048538" s="3"/>
    </row>
    <row r="1048539" spans="9:11" x14ac:dyDescent="0.2">
      <c r="I1048539" s="3"/>
      <c r="J1048539" s="3"/>
      <c r="K1048539" s="3"/>
    </row>
    <row r="1048540" spans="9:11" x14ac:dyDescent="0.2">
      <c r="I1048540" s="3"/>
      <c r="J1048540" s="3"/>
      <c r="K1048540" s="3"/>
    </row>
    <row r="1048541" spans="9:11" x14ac:dyDescent="0.2">
      <c r="I1048541" s="3"/>
      <c r="J1048541" s="3"/>
      <c r="K1048541" s="3"/>
    </row>
    <row r="1048542" spans="9:11" x14ac:dyDescent="0.2">
      <c r="I1048542" s="3"/>
      <c r="J1048542" s="3"/>
      <c r="K1048542" s="3"/>
    </row>
    <row r="1048543" spans="9:11" x14ac:dyDescent="0.2">
      <c r="I1048543" s="3"/>
      <c r="J1048543" s="3"/>
      <c r="K1048543" s="3"/>
    </row>
    <row r="1048544" spans="9:11" x14ac:dyDescent="0.2">
      <c r="I1048544" s="3"/>
      <c r="J1048544" s="3"/>
      <c r="K1048544" s="3"/>
    </row>
    <row r="1048545" spans="9:11" x14ac:dyDescent="0.2">
      <c r="I1048545" s="3"/>
      <c r="J1048545" s="3"/>
      <c r="K1048545" s="3"/>
    </row>
    <row r="1048546" spans="9:11" x14ac:dyDescent="0.2">
      <c r="I1048546" s="3"/>
      <c r="J1048546" s="3"/>
      <c r="K1048546" s="3"/>
    </row>
    <row r="1048547" spans="9:11" x14ac:dyDescent="0.2">
      <c r="I1048547" s="3"/>
      <c r="J1048547" s="3"/>
      <c r="K1048547" s="3"/>
    </row>
    <row r="1048548" spans="9:11" x14ac:dyDescent="0.2">
      <c r="I1048548" s="3"/>
      <c r="J1048548" s="3"/>
      <c r="K1048548" s="3"/>
    </row>
    <row r="1048549" spans="9:11" x14ac:dyDescent="0.2">
      <c r="I1048549" s="3"/>
      <c r="J1048549" s="3"/>
      <c r="K1048549" s="3"/>
    </row>
    <row r="1048550" spans="9:11" x14ac:dyDescent="0.2">
      <c r="I1048550" s="3"/>
      <c r="J1048550" s="3"/>
      <c r="K1048550" s="3"/>
    </row>
    <row r="1048551" spans="9:11" x14ac:dyDescent="0.2">
      <c r="I1048551" s="3"/>
      <c r="J1048551" s="3"/>
      <c r="K1048551" s="3"/>
    </row>
    <row r="1048552" spans="9:11" x14ac:dyDescent="0.2">
      <c r="I1048552" s="3"/>
      <c r="J1048552" s="3"/>
      <c r="K1048552" s="3"/>
    </row>
    <row r="1048553" spans="9:11" x14ac:dyDescent="0.2">
      <c r="I1048553" s="3"/>
      <c r="J1048553" s="3"/>
      <c r="K1048553" s="3"/>
    </row>
    <row r="1048554" spans="9:11" x14ac:dyDescent="0.2">
      <c r="I1048554" s="3"/>
      <c r="J1048554" s="3"/>
      <c r="K1048554" s="3"/>
    </row>
    <row r="1048555" spans="9:11" x14ac:dyDescent="0.2">
      <c r="I1048555" s="3"/>
      <c r="J1048555" s="3"/>
      <c r="K1048555" s="3"/>
    </row>
    <row r="1048556" spans="9:11" x14ac:dyDescent="0.2">
      <c r="I1048556" s="3"/>
      <c r="J1048556" s="3"/>
      <c r="K1048556" s="3"/>
    </row>
    <row r="1048557" spans="9:11" x14ac:dyDescent="0.2">
      <c r="I1048557" s="3"/>
      <c r="J1048557" s="3"/>
      <c r="K1048557" s="3"/>
    </row>
    <row r="1048558" spans="9:11" x14ac:dyDescent="0.2">
      <c r="I1048558" s="3"/>
      <c r="J1048558" s="3"/>
      <c r="K1048558" s="3"/>
    </row>
    <row r="1048559" spans="9:11" x14ac:dyDescent="0.2">
      <c r="I1048559" s="3"/>
      <c r="J1048559" s="3"/>
      <c r="K1048559" s="3"/>
    </row>
    <row r="1048560" spans="9:11" x14ac:dyDescent="0.2">
      <c r="I1048560" s="3"/>
      <c r="J1048560" s="3"/>
      <c r="K1048560" s="3"/>
    </row>
    <row r="1048561" spans="9:11" x14ac:dyDescent="0.2">
      <c r="I1048561" s="3"/>
      <c r="J1048561" s="3"/>
      <c r="K1048561" s="3"/>
    </row>
    <row r="1048562" spans="9:11" x14ac:dyDescent="0.2">
      <c r="I1048562" s="3"/>
      <c r="J1048562" s="3"/>
      <c r="K1048562" s="3"/>
    </row>
    <row r="1048563" spans="9:11" x14ac:dyDescent="0.2">
      <c r="I1048563" s="3"/>
      <c r="J1048563" s="3"/>
      <c r="K1048563" s="3"/>
    </row>
    <row r="1048564" spans="9:11" x14ac:dyDescent="0.2">
      <c r="I1048564" s="3"/>
      <c r="J1048564" s="3"/>
      <c r="K1048564" s="3"/>
    </row>
    <row r="1048565" spans="9:11" x14ac:dyDescent="0.2">
      <c r="I1048565" s="3"/>
      <c r="J1048565" s="3"/>
      <c r="K1048565" s="3"/>
    </row>
    <row r="1048566" spans="9:11" x14ac:dyDescent="0.2">
      <c r="I1048566" s="3"/>
      <c r="J1048566" s="3"/>
      <c r="K1048566" s="3"/>
    </row>
    <row r="1048567" spans="9:11" x14ac:dyDescent="0.2">
      <c r="I1048567" s="3"/>
      <c r="J1048567" s="3"/>
      <c r="K1048567" s="3"/>
    </row>
    <row r="1048568" spans="9:11" x14ac:dyDescent="0.2">
      <c r="I1048568" s="3"/>
      <c r="J1048568" s="3"/>
      <c r="K1048568" s="3"/>
    </row>
    <row r="1048569" spans="9:11" x14ac:dyDescent="0.2">
      <c r="I1048569" s="3"/>
      <c r="J1048569" s="3"/>
      <c r="K1048569" s="3"/>
    </row>
    <row r="1048570" spans="9:11" x14ac:dyDescent="0.2">
      <c r="I1048570" s="3"/>
      <c r="J1048570" s="3"/>
      <c r="K1048570" s="3"/>
    </row>
    <row r="1048571" spans="9:11" x14ac:dyDescent="0.2">
      <c r="I1048571" s="3"/>
      <c r="J1048571" s="3"/>
      <c r="K1048571" s="3"/>
    </row>
    <row r="1048572" spans="9:11" x14ac:dyDescent="0.2">
      <c r="I1048572" s="3"/>
      <c r="J1048572" s="3"/>
      <c r="K1048572" s="3"/>
    </row>
    <row r="1048573" spans="9:11" x14ac:dyDescent="0.2">
      <c r="I1048573" s="3"/>
      <c r="J1048573" s="3"/>
      <c r="K1048573" s="3"/>
    </row>
    <row r="1048574" spans="9:11" x14ac:dyDescent="0.2">
      <c r="I1048574" s="3"/>
      <c r="J1048574" s="3"/>
      <c r="K1048574" s="3"/>
    </row>
    <row r="1048575" spans="9:11" x14ac:dyDescent="0.2">
      <c r="I1048575" s="3"/>
      <c r="J1048575" s="3"/>
      <c r="K1048575" s="3"/>
    </row>
    <row r="1048576" spans="9:11" x14ac:dyDescent="0.2">
      <c r="I1048576" s="3"/>
      <c r="J1048576" s="3"/>
      <c r="K1048576" s="3"/>
    </row>
  </sheetData>
  <mergeCells count="7">
    <mergeCell ref="J29:M29"/>
    <mergeCell ref="J3:N3"/>
    <mergeCell ref="C3:G3"/>
    <mergeCell ref="A2:B2"/>
    <mergeCell ref="A3:B3"/>
    <mergeCell ref="H2:I2"/>
    <mergeCell ref="H3:I3"/>
  </mergeCells>
  <phoneticPr fontId="2" type="noConversion"/>
  <pageMargins left="0.7" right="0.7" top="0.75" bottom="0.75" header="0.3" footer="0.3"/>
  <pageSetup scale="89" orientation="landscape" r:id="rId1"/>
  <headerFooter>
    <oddHeader>&amp;C&amp;"Arial,Bold"2022 Year End
Cargo Market Share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Market Share</vt:lpstr>
      <vt:lpstr>Ops - PAX activity</vt:lpstr>
      <vt:lpstr>Intl Detail</vt:lpstr>
      <vt:lpstr>'Annual Summary'!Print_Area</vt:lpstr>
      <vt:lpstr>'Cargo Market Share'!Print_Area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2020-01-22T23:02:44Z</cp:lastPrinted>
  <dcterms:created xsi:type="dcterms:W3CDTF">2007-09-24T12:26:24Z</dcterms:created>
  <dcterms:modified xsi:type="dcterms:W3CDTF">2024-01-16T20:47:10Z</dcterms:modified>
</cp:coreProperties>
</file>